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8242730C-16F3-47E5-B3CF-78FEFF0A350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■Application for the Transfer" sheetId="5" r:id="rId1"/>
    <sheet name="■List of Class Times" sheetId="4" r:id="rId2"/>
    <sheet name="example" sheetId="8" r:id="rId3"/>
    <sheet name="会議資料イメージ" sheetId="9" r:id="rId4"/>
    <sheet name="drop down list" sheetId="2" r:id="rId5"/>
  </sheets>
  <definedNames>
    <definedName name="_xlnm.Print_Area" localSheetId="0">'■Application for the Transfer'!$A$1:$AG$106</definedName>
    <definedName name="_xlnm.Print_Area" localSheetId="1">'■List of Class Times'!$A$1:$H$22</definedName>
    <definedName name="_xlnm.Print_Area" localSheetId="2">example!$A$1:$AE$105</definedName>
    <definedName name="_xlnm.Print_Area" localSheetId="3">会議資料イメージ!$A$1:$AE$103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0" i="5" l="1"/>
  <c r="G100" i="5"/>
  <c r="AF94" i="5"/>
  <c r="AF90" i="5"/>
  <c r="N99" i="5" s="1"/>
  <c r="AF86" i="5"/>
  <c r="AF82" i="5"/>
  <c r="AF78" i="5"/>
  <c r="AF74" i="5"/>
  <c r="AF70" i="5"/>
  <c r="AF66" i="5"/>
  <c r="AF60" i="5"/>
  <c r="AF56" i="5"/>
  <c r="AF52" i="5"/>
  <c r="AF48" i="5"/>
  <c r="AF44" i="5"/>
  <c r="AF40" i="5"/>
  <c r="AF36" i="5"/>
  <c r="AF32" i="5"/>
  <c r="G99" i="5" l="1"/>
  <c r="AQ99" i="5" l="1"/>
  <c r="AN93" i="5"/>
  <c r="AN89" i="5"/>
  <c r="AN85" i="5"/>
  <c r="AN81" i="5"/>
  <c r="AN77" i="5"/>
  <c r="AN73" i="5"/>
  <c r="AN69" i="5"/>
  <c r="AN65" i="5"/>
  <c r="AL59" i="5"/>
  <c r="AN59" i="5" s="1"/>
  <c r="AL55" i="5"/>
  <c r="AN55" i="5" s="1"/>
  <c r="AL51" i="5"/>
  <c r="AN51" i="5" s="1"/>
  <c r="AL47" i="5"/>
  <c r="AN47" i="5" s="1"/>
  <c r="AL43" i="5"/>
  <c r="AN43" i="5" s="1"/>
  <c r="AL39" i="5"/>
  <c r="AN39" i="5" s="1"/>
  <c r="AL35" i="5"/>
  <c r="AN35" i="5" s="1"/>
  <c r="AL31" i="5"/>
  <c r="AN31" i="5" s="1"/>
  <c r="G60" i="9"/>
  <c r="AA59" i="9"/>
  <c r="G56" i="9"/>
  <c r="AA55" i="9"/>
  <c r="G52" i="9"/>
  <c r="AA51" i="9"/>
  <c r="G48" i="9"/>
  <c r="AA47" i="9"/>
  <c r="G44" i="9"/>
  <c r="AA43" i="9"/>
  <c r="G40" i="9"/>
  <c r="AA39" i="9"/>
  <c r="G36" i="9"/>
  <c r="AA35" i="9"/>
  <c r="G32" i="9"/>
  <c r="AA31" i="9"/>
  <c r="G60" i="8"/>
  <c r="AA59" i="8"/>
  <c r="G56" i="8"/>
  <c r="AA55" i="8"/>
  <c r="G52" i="8"/>
  <c r="AA51" i="8"/>
  <c r="G48" i="8"/>
  <c r="AA47" i="8"/>
  <c r="G44" i="8"/>
  <c r="AA43" i="8"/>
  <c r="G40" i="8"/>
  <c r="AA39" i="8"/>
  <c r="G36" i="8"/>
  <c r="AA35" i="8"/>
  <c r="G32" i="8"/>
  <c r="AA31" i="8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AA59" i="5"/>
  <c r="AA55" i="5"/>
  <c r="AA51" i="5"/>
  <c r="AA47" i="5"/>
  <c r="AA43" i="5"/>
  <c r="AA39" i="5"/>
  <c r="AA35" i="5"/>
  <c r="AA31" i="5"/>
  <c r="G32" i="5"/>
  <c r="G60" i="5"/>
  <c r="G56" i="5"/>
  <c r="G52" i="5"/>
  <c r="G48" i="5"/>
  <c r="G44" i="5"/>
  <c r="G40" i="5"/>
  <c r="G36" i="5"/>
  <c r="G4" i="4" l="1"/>
  <c r="G3" i="4"/>
  <c r="AQ106" i="5" l="1"/>
  <c r="AQ105" i="5"/>
  <c r="AQ104" i="5"/>
  <c r="AQ103" i="5"/>
  <c r="AQ102" i="5"/>
  <c r="AQ101" i="5"/>
  <c r="AQ10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3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[Note]
A classification (credit or ECTS) must be included in "Credits:" section.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30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[Note]
A classification (credit or ECTS) must be included in "Credits:" section.</t>
        </r>
      </text>
    </comment>
  </commentList>
</comments>
</file>

<file path=xl/sharedStrings.xml><?xml version="1.0" encoding="utf-8"?>
<sst xmlns="http://schemas.openxmlformats.org/spreadsheetml/2006/main" count="1131" uniqueCount="257">
  <si>
    <t>090-1234-5678</t>
    <phoneticPr fontId="1"/>
  </si>
  <si>
    <t>1</t>
    <phoneticPr fontId="1"/>
  </si>
  <si>
    <t>(</t>
    <phoneticPr fontId="1"/>
  </si>
  <si>
    <t>○</t>
    <phoneticPr fontId="1"/>
  </si>
  <si>
    <t>単位数</t>
    <rPh sb="0" eb="3">
      <t>タンイスウ</t>
    </rPh>
    <phoneticPr fontId="1"/>
  </si>
  <si>
    <t>-</t>
    <phoneticPr fontId="1"/>
  </si>
  <si>
    <t>3</t>
    <phoneticPr fontId="1"/>
  </si>
  <si>
    <t>4</t>
    <phoneticPr fontId="1"/>
  </si>
  <si>
    <t>A</t>
    <phoneticPr fontId="1"/>
  </si>
  <si>
    <t>2</t>
    <phoneticPr fontId="1"/>
  </si>
  <si>
    <t>採点年度</t>
    <rPh sb="0" eb="2">
      <t>サイテン</t>
    </rPh>
    <rPh sb="2" eb="4">
      <t>ネンド</t>
    </rPh>
    <phoneticPr fontId="1"/>
  </si>
  <si>
    <t>開講学期</t>
    <rPh sb="0" eb="2">
      <t>カイコウ</t>
    </rPh>
    <rPh sb="2" eb="4">
      <t>ガッキ</t>
    </rPh>
    <phoneticPr fontId="1"/>
  </si>
  <si>
    <t>履修学年</t>
    <rPh sb="0" eb="2">
      <t>リシュウ</t>
    </rPh>
    <rPh sb="2" eb="4">
      <t>ガクネン</t>
    </rPh>
    <phoneticPr fontId="1"/>
  </si>
  <si>
    <t>ryutaro.keio@keio.jp</t>
    <phoneticPr fontId="1"/>
  </si>
  <si>
    <t>0</t>
    <phoneticPr fontId="1"/>
  </si>
  <si>
    <t>International Trade</t>
    <phoneticPr fontId="1"/>
  </si>
  <si>
    <t>40</t>
    <phoneticPr fontId="1"/>
  </si>
  <si>
    <t>22</t>
    <phoneticPr fontId="1"/>
  </si>
  <si>
    <t>6ECTS</t>
    <phoneticPr fontId="1"/>
  </si>
  <si>
    <t>4ECTS</t>
    <phoneticPr fontId="1"/>
  </si>
  <si>
    <t>B+</t>
    <phoneticPr fontId="1"/>
  </si>
  <si>
    <t>Health Economics</t>
    <phoneticPr fontId="1"/>
  </si>
  <si>
    <t>A-</t>
    <phoneticPr fontId="1"/>
  </si>
  <si>
    <t>Public Policy</t>
    <phoneticPr fontId="1"/>
  </si>
  <si>
    <t>Science of Business</t>
    <phoneticPr fontId="1"/>
  </si>
  <si>
    <t>Tennis</t>
    <phoneticPr fontId="1"/>
  </si>
  <si>
    <t>2ECTS</t>
    <phoneticPr fontId="1"/>
  </si>
  <si>
    <t>分野1</t>
    <rPh sb="0" eb="2">
      <t>ブンヤ</t>
    </rPh>
    <phoneticPr fontId="1"/>
  </si>
  <si>
    <t>分野2</t>
    <rPh sb="0" eb="2">
      <t>ブンヤ</t>
    </rPh>
    <phoneticPr fontId="1"/>
  </si>
  <si>
    <t>分野3</t>
    <rPh sb="0" eb="2">
      <t>ブンヤ</t>
    </rPh>
    <phoneticPr fontId="1"/>
  </si>
  <si>
    <t>手動追加</t>
    <rPh sb="0" eb="2">
      <t>シュドウ</t>
    </rPh>
    <rPh sb="2" eb="4">
      <t>ツイカ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</si>
  <si>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</si>
  <si>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</si>
  <si>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</si>
  <si>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</si>
  <si>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</si>
  <si>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科目CD</t>
    <rPh sb="0" eb="2">
      <t>カモク</t>
    </rPh>
    <phoneticPr fontId="1"/>
  </si>
  <si>
    <t>I hereby apply for the transfer of credits and period of enrollment from overseas University.</t>
    <phoneticPr fontId="1"/>
  </si>
  <si>
    <t>Name:</t>
    <phoneticPr fontId="1"/>
  </si>
  <si>
    <t>E-mail:</t>
    <phoneticPr fontId="1"/>
  </si>
  <si>
    <t>Host University:</t>
    <phoneticPr fontId="1"/>
  </si>
  <si>
    <t>Location (Country):</t>
    <phoneticPr fontId="1"/>
  </si>
  <si>
    <t>Inclusion of Period of Study Abroad to Enrollment Period:</t>
    <phoneticPr fontId="1"/>
  </si>
  <si>
    <t>Number of Credits Required for Advancement or Graduation:</t>
    <phoneticPr fontId="1"/>
  </si>
  <si>
    <t>○Documents to Attach:</t>
    <phoneticPr fontId="1"/>
  </si>
  <si>
    <t>○Instructions on filling out this form:</t>
    <phoneticPr fontId="1"/>
  </si>
  <si>
    <t>No.</t>
    <phoneticPr fontId="1"/>
  </si>
  <si>
    <t>No.</t>
    <phoneticPr fontId="1"/>
  </si>
  <si>
    <t>■Academic Advisor Use Only</t>
    <phoneticPr fontId="1"/>
  </si>
  <si>
    <t>I approve for the transfer of credits and period of enrollment as follows.</t>
    <phoneticPr fontId="1"/>
  </si>
  <si>
    <t>Number of courses:</t>
    <phoneticPr fontId="1"/>
  </si>
  <si>
    <t>Number or Credits:</t>
    <phoneticPr fontId="1"/>
  </si>
  <si>
    <t>Date:　　   /  　　 / 　　　</t>
    <phoneticPr fontId="1"/>
  </si>
  <si>
    <t>Academic Advisor (Mita)：</t>
    <phoneticPr fontId="1"/>
  </si>
  <si>
    <t>Academic Advisor (Hiyoshi)：</t>
    <phoneticPr fontId="1"/>
  </si>
  <si>
    <t>Course Title</t>
    <phoneticPr fontId="1"/>
  </si>
  <si>
    <t>min</t>
    <phoneticPr fontId="1"/>
  </si>
  <si>
    <t>▼Select</t>
  </si>
  <si>
    <t>▼Select</t>
    <phoneticPr fontId="1"/>
  </si>
  <si>
    <t>Exchange（Keio International Center）</t>
    <phoneticPr fontId="1"/>
  </si>
  <si>
    <t>Exchange（Faculty-wide）</t>
    <phoneticPr fontId="1"/>
  </si>
  <si>
    <t>Private</t>
    <phoneticPr fontId="1"/>
  </si>
  <si>
    <t>Core Courses</t>
    <phoneticPr fontId="1"/>
  </si>
  <si>
    <t>Foundation Courses</t>
    <phoneticPr fontId="1"/>
  </si>
  <si>
    <t>PEARL</t>
    <phoneticPr fontId="1"/>
  </si>
  <si>
    <t>A</t>
    <phoneticPr fontId="1"/>
  </si>
  <si>
    <t>B</t>
    <phoneticPr fontId="1"/>
  </si>
  <si>
    <t xml:space="preserve">Optional Courses </t>
    <phoneticPr fontId="1"/>
  </si>
  <si>
    <t>Include</t>
    <phoneticPr fontId="1"/>
  </si>
  <si>
    <t>Not include</t>
    <phoneticPr fontId="1"/>
  </si>
  <si>
    <t>Phone No.:</t>
    <phoneticPr fontId="1"/>
  </si>
  <si>
    <t xml:space="preserve">   ②For the field, please refer to the</t>
    <phoneticPr fontId="1"/>
  </si>
  <si>
    <t>Faculty of Economics</t>
    <phoneticPr fontId="1"/>
  </si>
  <si>
    <t>Year-Level:</t>
    <phoneticPr fontId="1"/>
  </si>
  <si>
    <t>Student ID No.:</t>
    <phoneticPr fontId="1"/>
  </si>
  <si>
    <r>
      <t>Class:</t>
    </r>
    <r>
      <rPr>
        <u/>
        <sz val="11"/>
        <color theme="1"/>
        <rFont val="ＭＳ Ｐゴシック"/>
        <family val="3"/>
        <charset val="128"/>
        <scheme val="minor"/>
      </rPr>
      <t xml:space="preserve"> P</t>
    </r>
    <phoneticPr fontId="1"/>
  </si>
  <si>
    <t xml:space="preserve">
Type of study abroad:</t>
    <phoneticPr fontId="1"/>
  </si>
  <si>
    <t>Number of Credits Earned at Tokyo Institute of Technology:</t>
    <phoneticPr fontId="1"/>
  </si>
  <si>
    <t>Period of Study Abroad:</t>
    <phoneticPr fontId="1"/>
  </si>
  <si>
    <t>yyyy/mm/dd</t>
    <phoneticPr fontId="1"/>
  </si>
  <si>
    <t xml:space="preserve"> Date:</t>
  </si>
  <si>
    <t>■How to Apply</t>
    <phoneticPr fontId="1"/>
  </si>
  <si>
    <t>Application for the Transfer of Credits and Period of Enrollment from Overseas University</t>
    <phoneticPr fontId="1"/>
  </si>
  <si>
    <t>■Office Use Only</t>
    <phoneticPr fontId="1"/>
  </si>
  <si>
    <t>) more credits needed</t>
    <phoneticPr fontId="1"/>
  </si>
  <si>
    <t>) credits</t>
    <phoneticPr fontId="1"/>
  </si>
  <si>
    <t>※Student information and course titles are copied automatically</t>
    <phoneticPr fontId="1"/>
  </si>
  <si>
    <t xml:space="preserve">   from "■Application for the Transfer" sheet.</t>
    <phoneticPr fontId="1"/>
  </si>
  <si>
    <t>Period of enrollment:</t>
    <phoneticPr fontId="1"/>
  </si>
  <si>
    <t>Date:</t>
    <phoneticPr fontId="1"/>
  </si>
  <si>
    <t>・</t>
    <phoneticPr fontId="1"/>
  </si>
  <si>
    <t>■Caution：</t>
    <phoneticPr fontId="1"/>
  </si>
  <si>
    <t>Ａ1</t>
    <phoneticPr fontId="1"/>
  </si>
  <si>
    <t>A1</t>
    <phoneticPr fontId="1"/>
  </si>
  <si>
    <t>Ａ2</t>
  </si>
  <si>
    <t>A2</t>
    <phoneticPr fontId="1"/>
  </si>
  <si>
    <t>Ａ3</t>
  </si>
  <si>
    <t>A3</t>
    <phoneticPr fontId="1"/>
  </si>
  <si>
    <t>Ａ4</t>
  </si>
  <si>
    <t>A4</t>
    <phoneticPr fontId="1"/>
  </si>
  <si>
    <t>Ａ5</t>
  </si>
  <si>
    <t>A5</t>
    <phoneticPr fontId="1"/>
  </si>
  <si>
    <t>Ａ6</t>
  </si>
  <si>
    <t>A6</t>
    <phoneticPr fontId="1"/>
  </si>
  <si>
    <t>Ａ7</t>
  </si>
  <si>
    <t>A7</t>
    <phoneticPr fontId="1"/>
  </si>
  <si>
    <t>Ａ8</t>
  </si>
  <si>
    <t>A8</t>
    <phoneticPr fontId="1"/>
  </si>
  <si>
    <t>Ｂ1</t>
    <phoneticPr fontId="1"/>
  </si>
  <si>
    <t>B1</t>
    <phoneticPr fontId="1"/>
  </si>
  <si>
    <t>Ｂ2</t>
  </si>
  <si>
    <t>B2</t>
    <phoneticPr fontId="1"/>
  </si>
  <si>
    <t>Ｂ3</t>
  </si>
  <si>
    <t>B3</t>
    <phoneticPr fontId="1"/>
  </si>
  <si>
    <t>Ｂ4</t>
  </si>
  <si>
    <t>B4</t>
    <phoneticPr fontId="1"/>
  </si>
  <si>
    <t>Ｂ5</t>
  </si>
  <si>
    <t>B5</t>
    <phoneticPr fontId="1"/>
  </si>
  <si>
    <t>Ｂ6</t>
  </si>
  <si>
    <t>B6</t>
    <phoneticPr fontId="1"/>
  </si>
  <si>
    <t>Ｂ7</t>
  </si>
  <si>
    <t>B7</t>
    <phoneticPr fontId="1"/>
  </si>
  <si>
    <t>Ｂ8</t>
  </si>
  <si>
    <t>B8</t>
    <phoneticPr fontId="1"/>
  </si>
  <si>
    <t>10</t>
    <phoneticPr fontId="1"/>
  </si>
  <si>
    <t>21</t>
    <phoneticPr fontId="1"/>
  </si>
  <si>
    <t>25471</t>
    <phoneticPr fontId="1"/>
  </si>
  <si>
    <t>22</t>
    <phoneticPr fontId="1"/>
  </si>
  <si>
    <t>23</t>
    <phoneticPr fontId="1"/>
  </si>
  <si>
    <t>40</t>
    <phoneticPr fontId="1"/>
  </si>
  <si>
    <t>25472</t>
  </si>
  <si>
    <t>30</t>
    <phoneticPr fontId="1"/>
  </si>
  <si>
    <t>39</t>
    <phoneticPr fontId="1"/>
  </si>
  <si>
    <t>50</t>
    <phoneticPr fontId="1"/>
  </si>
  <si>
    <t>25473</t>
  </si>
  <si>
    <t>31</t>
    <phoneticPr fontId="1"/>
  </si>
  <si>
    <t>32</t>
    <phoneticPr fontId="1"/>
  </si>
  <si>
    <t>General Education Courses [Type I]</t>
    <phoneticPr fontId="1"/>
  </si>
  <si>
    <t>General Education Courses [Type II]</t>
    <phoneticPr fontId="1"/>
  </si>
  <si>
    <t>General Education Courses [Type III](General Education Seminar)</t>
    <phoneticPr fontId="1"/>
  </si>
  <si>
    <t>General Education Courses [Type III](General Education/ Related)</t>
    <phoneticPr fontId="1"/>
  </si>
  <si>
    <t>Major Subjects Courses [Intro. Sbj. Mnd. Elective]</t>
    <phoneticPr fontId="1"/>
  </si>
  <si>
    <t>Major Subjects Courses [Advanced Courses]</t>
    <phoneticPr fontId="1"/>
  </si>
  <si>
    <t>Major Subjects Courses [Related Courses]</t>
    <phoneticPr fontId="1"/>
  </si>
  <si>
    <t>Elective ［Physical Education Lecture］</t>
    <phoneticPr fontId="1"/>
  </si>
  <si>
    <t>Elective ［Physical Education Seminar］</t>
    <phoneticPr fontId="1"/>
  </si>
  <si>
    <t>Elective [Physical Activity A]</t>
    <phoneticPr fontId="1"/>
  </si>
  <si>
    <t>Elective [Physical Activity B]</t>
    <phoneticPr fontId="1"/>
  </si>
  <si>
    <t>Elective [International Center, GIC]</t>
    <phoneticPr fontId="1"/>
  </si>
  <si>
    <t>ACCREDITED COURSE TAKEN ABROAD (GENERAL EDUCATION)</t>
  </si>
  <si>
    <t>▼Select Field</t>
  </si>
  <si>
    <t>▼Select Field</t>
    <phoneticPr fontId="1"/>
  </si>
  <si>
    <t>ACCREDITED COURSE TAKEN ABROAD (MAJOR SUBJECTS)</t>
  </si>
  <si>
    <t>ACCREDITED COURSE TAKEN ABROAD (ELECTIVE COURSES)</t>
  </si>
  <si>
    <t>51</t>
    <phoneticPr fontId="1"/>
  </si>
  <si>
    <t>52</t>
    <phoneticPr fontId="1"/>
  </si>
  <si>
    <t>★1: Major Subjects (Mandatory Elective in Introductory Subjects/ Advanced/ Related), General Education and Elective</t>
    <phoneticPr fontId="1"/>
  </si>
  <si>
    <t>★2: Foudation, Major Subjects (Core/ Mandatory in Introductory Subjects), Foreign Language and Optional</t>
    <phoneticPr fontId="1"/>
  </si>
  <si>
    <t xml:space="preserve">   ① Please refer to the example sheet since the application process for [A] and [B] differs as follows.</t>
    <phoneticPr fontId="1"/>
  </si>
  <si>
    <t>（Automatically entered）</t>
    <phoneticPr fontId="1"/>
  </si>
  <si>
    <t>Grade：</t>
    <phoneticPr fontId="1"/>
  </si>
  <si>
    <t>Course Registration Guide for PEARL</t>
  </si>
  <si>
    <t xml:space="preserve">   ③The course titles must be written correctly including "a or b" and "1 or 2".</t>
    <phoneticPr fontId="1"/>
  </si>
  <si>
    <t>Credits in Keio：</t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</si>
  <si>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</si>
  <si>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</si>
  <si>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</si>
  <si>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</si>
  <si>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</si>
  <si>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</si>
  <si>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</si>
  <si>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</si>
  <si>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B1</t>
    <phoneticPr fontId="1"/>
  </si>
  <si>
    <t>B2</t>
  </si>
  <si>
    <t>B3</t>
  </si>
  <si>
    <t>B4</t>
  </si>
  <si>
    <t>B5</t>
  </si>
  <si>
    <t>B6</t>
  </si>
  <si>
    <t>B7</t>
  </si>
  <si>
    <t>B8</t>
  </si>
  <si>
    <t>Course Information</t>
    <phoneticPr fontId="1"/>
  </si>
  <si>
    <t>EXAMPLE</t>
    <phoneticPr fontId="1"/>
  </si>
  <si>
    <t>KEIO, RYUTARO</t>
    <phoneticPr fontId="1"/>
  </si>
  <si>
    <t>France</t>
    <phoneticPr fontId="1"/>
  </si>
  <si>
    <t>Exchange（Faculty-wide）</t>
  </si>
  <si>
    <t>Include</t>
  </si>
  <si>
    <t>Major Subjects Courses [Advanced Courses]</t>
  </si>
  <si>
    <t>Major Subjects Courses [Related Courses]</t>
  </si>
  <si>
    <t>Elective [Physical Activity A]</t>
  </si>
  <si>
    <t>Applied Econometrics I</t>
    <phoneticPr fontId="1"/>
  </si>
  <si>
    <t>Core Courses</t>
  </si>
  <si>
    <t>Econometrics A, B</t>
    <phoneticPr fontId="1"/>
  </si>
  <si>
    <t>International Monetary Economics</t>
    <phoneticPr fontId="1"/>
  </si>
  <si>
    <t>International Finance B</t>
    <phoneticPr fontId="1"/>
  </si>
  <si>
    <t>58</t>
    <phoneticPr fontId="1"/>
  </si>
  <si>
    <r>
      <t>Class:</t>
    </r>
    <r>
      <rPr>
        <u/>
        <sz val="11"/>
        <rFont val="ＭＳ Ｐゴシック"/>
        <family val="3"/>
        <charset val="128"/>
        <scheme val="minor"/>
      </rPr>
      <t xml:space="preserve"> P</t>
    </r>
    <phoneticPr fontId="1"/>
  </si>
  <si>
    <t>7</t>
    <phoneticPr fontId="1"/>
  </si>
  <si>
    <t>17</t>
    <phoneticPr fontId="1"/>
  </si>
  <si>
    <t>Hokari, Toru</t>
    <phoneticPr fontId="1"/>
  </si>
  <si>
    <t>e.g.</t>
    <phoneticPr fontId="1"/>
  </si>
  <si>
    <t>Time per 
class</t>
    <phoneticPr fontId="1"/>
  </si>
  <si>
    <t>No. of classes
per week</t>
    <phoneticPr fontId="1"/>
  </si>
  <si>
    <t>No. of weeks</t>
    <phoneticPr fontId="1"/>
  </si>
  <si>
    <t>Total class time</t>
    <phoneticPr fontId="1"/>
  </si>
  <si>
    <t xml:space="preserve">   ②List of Class Times for courses for which you apply to be transferred （separated sheet）</t>
    <phoneticPr fontId="1"/>
  </si>
  <si>
    <t xml:space="preserve">   ③For courses in “★2” categories: Copies of Keio course syllabus.</t>
    <phoneticPr fontId="1"/>
  </si>
  <si>
    <t xml:space="preserve"> </t>
    <phoneticPr fontId="1"/>
  </si>
  <si>
    <t>Host University</t>
    <phoneticPr fontId="1"/>
  </si>
  <si>
    <t>Keio</t>
    <phoneticPr fontId="1"/>
  </si>
  <si>
    <t>Course title：</t>
    <phoneticPr fontId="1"/>
  </si>
  <si>
    <t>Field：</t>
    <phoneticPr fontId="1"/>
  </si>
  <si>
    <t>Field No.：</t>
    <phoneticPr fontId="1"/>
  </si>
  <si>
    <t>Credits earned：</t>
    <phoneticPr fontId="1"/>
  </si>
  <si>
    <t>[A] Categories which requires selecting a field: ★1</t>
    <phoneticPr fontId="1"/>
  </si>
  <si>
    <t>[B] Categories which requires selecting a field and Keio's course title: ★2</t>
    <phoneticPr fontId="1"/>
  </si>
  <si>
    <t xml:space="preserve">List of class times for courses for which you apply to be transferred
</t>
    <phoneticPr fontId="1"/>
  </si>
  <si>
    <t>-</t>
    <phoneticPr fontId="1"/>
  </si>
  <si>
    <t xml:space="preserve">   ①Academic transcript from host university and documents describing course details (e.g. course syllabus).</t>
    <phoneticPr fontId="1"/>
  </si>
  <si>
    <t>23456789</t>
    <phoneticPr fontId="1"/>
  </si>
  <si>
    <t>Keiyoh University</t>
    <phoneticPr fontId="1"/>
  </si>
  <si>
    <t>6ECTS</t>
  </si>
  <si>
    <t>2020/02/20</t>
    <phoneticPr fontId="1"/>
  </si>
  <si>
    <t>2020/06/10</t>
    <phoneticPr fontId="1"/>
  </si>
  <si>
    <t>2020/07/08</t>
    <phoneticPr fontId="1"/>
  </si>
  <si>
    <t>14</t>
    <phoneticPr fontId="1"/>
  </si>
  <si>
    <t>pass</t>
    <phoneticPr fontId="1"/>
  </si>
  <si>
    <t>Foreign Language Courses</t>
  </si>
  <si>
    <t>Mandatory courses, Introductory Subjects</t>
    <phoneticPr fontId="1"/>
  </si>
  <si>
    <t>2,2</t>
    <phoneticPr fontId="1"/>
  </si>
  <si>
    <t>2020/07/25</t>
    <phoneticPr fontId="1"/>
  </si>
  <si>
    <t>[Ａ] Categories which require selecting a field: ★1</t>
    <phoneticPr fontId="1"/>
  </si>
  <si>
    <t>[Ｂ] Categories which require selecting a field and Keio's course title: ★2</t>
    <phoneticPr fontId="1"/>
  </si>
  <si>
    <t xml:space="preserve">   ②List of Class Times for courses for which you apply to be transferred （separate sheet）</t>
    <phoneticPr fontId="1"/>
  </si>
  <si>
    <t>[A] Categories which require selecting a field: ★1</t>
    <phoneticPr fontId="1"/>
  </si>
  <si>
    <t>[B] Categories which require selecting a field and Keio's course title: ★2</t>
    <phoneticPr fontId="1"/>
  </si>
  <si>
    <t>I approve of the transfer of credits and period of enrollment as follows.</t>
    <phoneticPr fontId="1"/>
  </si>
  <si>
    <t>[Ａ] Categories which require selecting field: ★1</t>
    <phoneticPr fontId="1"/>
  </si>
  <si>
    <t>[Ｂ] Categories which require selecting field and Keio's course title: ★2</t>
    <phoneticPr fontId="1"/>
  </si>
  <si>
    <t xml:space="preserve">Submit this EXCEL application form and the required attachments via the prescribed Google Form. </t>
    <phoneticPr fontId="1"/>
  </si>
  <si>
    <t>make the necessary corrections according to the instructions.</t>
    <phoneticPr fontId="1"/>
  </si>
  <si>
    <r>
      <t>Undergo an interview with the academic adviso</t>
    </r>
    <r>
      <rPr>
        <sz val="11"/>
        <rFont val="ＭＳ Ｐゴシック"/>
        <family val="3"/>
        <charset val="128"/>
        <scheme val="minor"/>
      </rPr>
      <t>r</t>
    </r>
    <r>
      <rPr>
        <sz val="11"/>
        <color rgb="FFFFC000"/>
        <rFont val="ＭＳ Ｐゴシック"/>
        <family val="3"/>
        <charset val="128"/>
        <scheme val="minor"/>
      </rPr>
      <t>.</t>
    </r>
    <phoneticPr fontId="1"/>
  </si>
  <si>
    <t>The timing of the reflection depends on the circumstances.</t>
  </si>
  <si>
    <t>6.</t>
    <phoneticPr fontId="1"/>
  </si>
  <si>
    <t>After formal approval is granted at the Faculty Meeting, approved credits and/or period will be reflected in your Grade Report.</t>
    <phoneticPr fontId="1"/>
  </si>
  <si>
    <t>If there is a significant delay, transfer of credits and/or period may not be approved.</t>
    <phoneticPr fontId="1"/>
  </si>
  <si>
    <t>Credit and/or period approval takes time, so be sure to apply well in advance.</t>
  </si>
  <si>
    <t xml:space="preserve">If you receive instructions to correct any inadequacies after the Office of Student Services checks the submitted documents, </t>
    <phoneticPr fontId="1"/>
  </si>
  <si>
    <t>If there are any questions, inquire at the counter of the Faculty of Economics Section, at the Office of Student Services.</t>
    <phoneticPr fontId="1"/>
  </si>
  <si>
    <t>After the inadequacies have been corrected, the Office of Student Services will send you an email with information</t>
    <phoneticPr fontId="1"/>
  </si>
  <si>
    <t>about an interview with the academic advisor. Make an interview appointment accordingly.</t>
    <phoneticPr fontId="1"/>
  </si>
  <si>
    <t>*You cannot make an appointment with the academic advisor before the Office of Student Service has completed checking your documents.</t>
    <phoneticPr fontId="1"/>
  </si>
  <si>
    <r>
      <t xml:space="preserve">In principle, the applications are to be made within </t>
    </r>
    <r>
      <rPr>
        <b/>
        <sz val="11"/>
        <rFont val="ＭＳ Ｐゴシック"/>
        <family val="3"/>
        <charset val="128"/>
        <scheme val="minor"/>
      </rPr>
      <t>two weeks</t>
    </r>
    <r>
      <rPr>
        <sz val="11"/>
        <rFont val="ＭＳ Ｐゴシック"/>
        <family val="3"/>
        <charset val="128"/>
        <scheme val="minor"/>
      </rPr>
      <t xml:space="preserve"> of returning to Japan. </t>
    </r>
    <phoneticPr fontId="1"/>
  </si>
  <si>
    <t>Fill in the blanks highlighted in yellow. (see the example)</t>
    <phoneticPr fontId="1"/>
  </si>
  <si>
    <r>
      <t>*When submitting documents, please read the instructions on the Google Form carefully and follow all the instructions</t>
    </r>
    <r>
      <rPr>
        <b/>
        <sz val="11"/>
        <color theme="1"/>
        <rFont val="ＭＳ Ｐゴシック"/>
        <family val="3"/>
        <charset val="128"/>
        <scheme val="minor"/>
      </rPr>
      <t xml:space="preserve"> (incl. how you name the files)</t>
    </r>
    <r>
      <rPr>
        <sz val="11"/>
        <color theme="1"/>
        <rFont val="ＭＳ Ｐゴシック"/>
        <family val="3"/>
        <charset val="128"/>
        <scheme val="minor"/>
      </rPr>
      <t>.</t>
    </r>
    <phoneticPr fontId="1"/>
  </si>
  <si>
    <t>Please consult the Office of Student Services first if your application is to be delayed due to unavoidable circumstances.</t>
    <phoneticPr fontId="1"/>
  </si>
  <si>
    <t>* As a result of the interview, course titles, number of credits, etc. may be revised.</t>
    <phoneticPr fontId="1"/>
  </si>
  <si>
    <t>Number of Credits Earned at Institute of Science Tokyo: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</si>
</sst>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0"/>
      <color theme="10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.5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72"/>
      <color rgb="FFFF0000"/>
      <name val="ＭＳ Ｐゴシック"/>
      <family val="3"/>
      <charset val="128"/>
      <scheme val="minor"/>
    </font>
    <font>
      <sz val="8.5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7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rgb="FFFFC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87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/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0" xfId="0" applyNumberFormat="1" applyFont="1" applyAlignment="1">
      <alignment horizontal="right"/>
    </xf>
    <xf numFmtId="49" fontId="2" fillId="0" borderId="4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/>
    <xf numFmtId="0" fontId="5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9" fillId="0" borderId="0" xfId="0" applyNumberFormat="1" applyFont="1"/>
    <xf numFmtId="49" fontId="8" fillId="0" borderId="0" xfId="0" applyNumberFormat="1" applyFont="1"/>
    <xf numFmtId="49" fontId="10" fillId="0" borderId="0" xfId="1" applyNumberFormat="1"/>
    <xf numFmtId="49" fontId="5" fillId="0" borderId="0" xfId="0" applyNumberFormat="1" applyFont="1"/>
    <xf numFmtId="0" fontId="11" fillId="0" borderId="0" xfId="1" applyNumberFormat="1" applyFont="1" applyAlignment="1"/>
    <xf numFmtId="49" fontId="1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0" borderId="0" xfId="0" applyFont="1" applyAlignment="1">
      <alignment vertical="top"/>
    </xf>
    <xf numFmtId="49" fontId="2" fillId="0" borderId="0" xfId="0" applyNumberFormat="1" applyFont="1" applyAlignment="1">
      <alignment horizontal="left"/>
    </xf>
    <xf numFmtId="49" fontId="7" fillId="0" borderId="0" xfId="0" applyNumberFormat="1" applyFont="1"/>
    <xf numFmtId="49" fontId="2" fillId="0" borderId="0" xfId="0" applyNumberFormat="1" applyFont="1" applyAlignment="1">
      <alignment horizontal="left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center" shrinkToFit="1"/>
    </xf>
    <xf numFmtId="49" fontId="0" fillId="0" borderId="0" xfId="0" applyNumberFormat="1"/>
    <xf numFmtId="49" fontId="18" fillId="0" borderId="0" xfId="0" applyNumberFormat="1" applyFont="1"/>
    <xf numFmtId="49" fontId="22" fillId="0" borderId="0" xfId="0" applyNumberFormat="1" applyFont="1" applyAlignment="1">
      <alignment vertical="center"/>
    </xf>
    <xf numFmtId="0" fontId="7" fillId="0" borderId="0" xfId="0" applyFont="1"/>
    <xf numFmtId="49" fontId="23" fillId="0" borderId="0" xfId="0" applyNumberFormat="1" applyFont="1"/>
    <xf numFmtId="49" fontId="7" fillId="0" borderId="0" xfId="0" applyNumberFormat="1" applyFont="1" applyAlignment="1">
      <alignment horizontal="right"/>
    </xf>
    <xf numFmtId="49" fontId="7" fillId="0" borderId="4" xfId="0" applyNumberFormat="1" applyFont="1" applyBorder="1"/>
    <xf numFmtId="49" fontId="7" fillId="0" borderId="0" xfId="0" applyNumberFormat="1" applyFont="1" applyAlignment="1">
      <alignment horizontal="center"/>
    </xf>
    <xf numFmtId="49" fontId="26" fillId="0" borderId="0" xfId="0" applyNumberFormat="1" applyFont="1"/>
    <xf numFmtId="49" fontId="25" fillId="0" borderId="0" xfId="0" applyNumberFormat="1" applyFont="1"/>
    <xf numFmtId="0" fontId="27" fillId="0" borderId="0" xfId="1" applyNumberFormat="1" applyFont="1" applyAlignment="1"/>
    <xf numFmtId="49" fontId="7" fillId="0" borderId="2" xfId="0" applyNumberFormat="1" applyFont="1" applyBorder="1"/>
    <xf numFmtId="49" fontId="7" fillId="2" borderId="9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/>
    <xf numFmtId="49" fontId="2" fillId="0" borderId="14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49" fontId="7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/>
    </xf>
    <xf numFmtId="0" fontId="0" fillId="2" borderId="40" xfId="0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21" fillId="0" borderId="14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/>
    </xf>
    <xf numFmtId="49" fontId="26" fillId="0" borderId="0" xfId="0" applyNumberFormat="1" applyFont="1" applyAlignment="1">
      <alignment horizontal="left"/>
    </xf>
    <xf numFmtId="49" fontId="12" fillId="0" borderId="0" xfId="0" applyNumberFormat="1" applyFont="1"/>
    <xf numFmtId="49" fontId="14" fillId="0" borderId="0" xfId="0" applyNumberFormat="1" applyFont="1"/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shrinkToFit="1"/>
    </xf>
    <xf numFmtId="49" fontId="2" fillId="0" borderId="0" xfId="0" applyNumberFormat="1" applyFont="1" applyAlignment="1">
      <alignment horizontal="right" shrinkToFit="1"/>
    </xf>
    <xf numFmtId="0" fontId="2" fillId="0" borderId="3" xfId="0" applyFont="1" applyBorder="1" applyAlignment="1">
      <alignment horizontal="center"/>
    </xf>
    <xf numFmtId="49" fontId="17" fillId="3" borderId="19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49" fontId="17" fillId="3" borderId="7" xfId="0" applyNumberFormat="1" applyFont="1" applyFill="1" applyBorder="1" applyAlignment="1">
      <alignment horizontal="center" vertical="center"/>
    </xf>
    <xf numFmtId="49" fontId="17" fillId="3" borderId="8" xfId="0" applyNumberFormat="1" applyFont="1" applyFill="1" applyBorder="1" applyAlignment="1">
      <alignment horizontal="center" vertical="center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7" fillId="3" borderId="32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/>
    </xf>
    <xf numFmtId="49" fontId="2" fillId="0" borderId="34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4" borderId="26" xfId="0" applyNumberFormat="1" applyFont="1" applyFill="1" applyBorder="1" applyAlignment="1">
      <alignment horizontal="center" vertical="center" wrapText="1"/>
    </xf>
    <xf numFmtId="49" fontId="4" fillId="4" borderId="27" xfId="0" applyNumberFormat="1" applyFont="1" applyFill="1" applyBorder="1" applyAlignment="1">
      <alignment horizontal="center" vertical="center" wrapText="1"/>
    </xf>
    <xf numFmtId="49" fontId="4" fillId="4" borderId="28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left" vertical="center"/>
    </xf>
    <xf numFmtId="49" fontId="4" fillId="4" borderId="31" xfId="0" applyNumberFormat="1" applyFont="1" applyFill="1" applyBorder="1" applyAlignment="1">
      <alignment horizontal="left" vertical="center" wrapText="1"/>
    </xf>
    <xf numFmtId="49" fontId="4" fillId="4" borderId="28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left" vertical="center"/>
    </xf>
    <xf numFmtId="49" fontId="17" fillId="0" borderId="29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4" fillId="4" borderId="22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left" vertical="center"/>
    </xf>
    <xf numFmtId="49" fontId="4" fillId="4" borderId="35" xfId="0" applyNumberFormat="1" applyFont="1" applyFill="1" applyBorder="1" applyAlignment="1">
      <alignment horizontal="left" vertical="center" wrapText="1"/>
    </xf>
    <xf numFmtId="49" fontId="4" fillId="4" borderId="23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4" fillId="4" borderId="35" xfId="0" applyNumberFormat="1" applyFont="1" applyFill="1" applyBorder="1" applyAlignment="1">
      <alignment horizontal="center" vertical="center" wrapText="1"/>
    </xf>
    <xf numFmtId="49" fontId="17" fillId="3" borderId="3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left" vertical="center"/>
    </xf>
    <xf numFmtId="49" fontId="2" fillId="0" borderId="37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left" vertical="center"/>
    </xf>
    <xf numFmtId="49" fontId="4" fillId="4" borderId="39" xfId="0" applyNumberFormat="1" applyFont="1" applyFill="1" applyBorder="1" applyAlignment="1">
      <alignment horizontal="left" vertical="center" wrapText="1"/>
    </xf>
    <xf numFmtId="49" fontId="4" fillId="4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4" fillId="4" borderId="39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top"/>
    </xf>
    <xf numFmtId="0" fontId="7" fillId="0" borderId="0" xfId="0" applyFont="1"/>
    <xf numFmtId="49" fontId="13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left"/>
    </xf>
    <xf numFmtId="49" fontId="2" fillId="2" borderId="9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 wrapText="1"/>
    </xf>
    <xf numFmtId="49" fontId="10" fillId="0" borderId="0" xfId="1" applyNumberFormat="1" applyAlignment="1">
      <alignment horizontal="left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shrinkToFit="1"/>
    </xf>
    <xf numFmtId="49" fontId="2" fillId="0" borderId="0" xfId="0" applyNumberFormat="1" applyFont="1" applyAlignment="1">
      <alignment horizontal="center" shrinkToFit="1"/>
    </xf>
    <xf numFmtId="49" fontId="2" fillId="0" borderId="0" xfId="0" applyNumberFormat="1" applyFont="1"/>
    <xf numFmtId="0" fontId="0" fillId="0" borderId="0" xfId="0"/>
    <xf numFmtId="49" fontId="9" fillId="0" borderId="18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/>
    </xf>
    <xf numFmtId="0" fontId="30" fillId="2" borderId="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9" fillId="0" borderId="0" xfId="0" applyFont="1" applyAlignment="1">
      <alignment horizontal="left" vertical="top"/>
    </xf>
    <xf numFmtId="49" fontId="5" fillId="0" borderId="23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4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37" xfId="0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left" vertical="center"/>
    </xf>
    <xf numFmtId="49" fontId="20" fillId="0" borderId="29" xfId="0" applyNumberFormat="1" applyFont="1" applyBorder="1" applyAlignment="1">
      <alignment horizontal="left" vertical="center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6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 shrinkToFit="1"/>
    </xf>
    <xf numFmtId="49" fontId="5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10" fillId="0" borderId="0" xfId="1" applyNumberFormat="1" applyAlignment="1">
      <alignment horizontal="left" vertical="top"/>
    </xf>
    <xf numFmtId="49" fontId="7" fillId="0" borderId="0" xfId="0" applyNumberFormat="1" applyFont="1" applyAlignment="1">
      <alignment horizontal="left"/>
    </xf>
    <xf numFmtId="49" fontId="7" fillId="0" borderId="3" xfId="0" applyNumberFormat="1" applyFont="1" applyBorder="1" applyAlignment="1">
      <alignment horizontal="right" shrinkToFit="1"/>
    </xf>
    <xf numFmtId="49" fontId="7" fillId="0" borderId="3" xfId="0" applyNumberFormat="1" applyFont="1" applyBorder="1" applyAlignment="1">
      <alignment horizontal="center"/>
    </xf>
    <xf numFmtId="49" fontId="29" fillId="0" borderId="21" xfId="0" applyNumberFormat="1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 shrinkToFit="1"/>
    </xf>
    <xf numFmtId="49" fontId="28" fillId="3" borderId="19" xfId="0" applyNumberFormat="1" applyFont="1" applyFill="1" applyBorder="1" applyAlignment="1">
      <alignment horizontal="center" vertical="center"/>
    </xf>
    <xf numFmtId="49" fontId="28" fillId="3" borderId="20" xfId="0" applyNumberFormat="1" applyFont="1" applyFill="1" applyBorder="1" applyAlignment="1">
      <alignment horizontal="center" vertical="center"/>
    </xf>
    <xf numFmtId="49" fontId="28" fillId="3" borderId="7" xfId="0" applyNumberFormat="1" applyFont="1" applyFill="1" applyBorder="1" applyAlignment="1">
      <alignment horizontal="center" vertical="center"/>
    </xf>
    <xf numFmtId="49" fontId="28" fillId="3" borderId="8" xfId="0" applyNumberFormat="1" applyFont="1" applyFill="1" applyBorder="1" applyAlignment="1">
      <alignment horizontal="center" vertical="center"/>
    </xf>
    <xf numFmtId="49" fontId="28" fillId="3" borderId="13" xfId="0" applyNumberFormat="1" applyFont="1" applyFill="1" applyBorder="1" applyAlignment="1">
      <alignment horizontal="center" vertical="center"/>
    </xf>
    <xf numFmtId="49" fontId="28" fillId="3" borderId="14" xfId="0" applyNumberFormat="1" applyFont="1" applyFill="1" applyBorder="1" applyAlignment="1">
      <alignment horizontal="center" vertical="center"/>
    </xf>
    <xf numFmtId="49" fontId="7" fillId="0" borderId="14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49" fontId="28" fillId="3" borderId="32" xfId="0" applyNumberFormat="1" applyFont="1" applyFill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 wrapText="1"/>
    </xf>
    <xf numFmtId="49" fontId="21" fillId="3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/>
    </xf>
    <xf numFmtId="49" fontId="7" fillId="0" borderId="34" xfId="0" applyNumberFormat="1" applyFont="1" applyBorder="1" applyAlignment="1">
      <alignment horizontal="left" vertical="center"/>
    </xf>
    <xf numFmtId="49" fontId="26" fillId="0" borderId="5" xfId="0" applyNumberFormat="1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1" fillId="4" borderId="22" xfId="0" applyNumberFormat="1" applyFont="1" applyFill="1" applyBorder="1" applyAlignment="1">
      <alignment horizontal="center" vertical="center" wrapText="1"/>
    </xf>
    <xf numFmtId="49" fontId="21" fillId="4" borderId="25" xfId="0" applyNumberFormat="1" applyFont="1" applyFill="1" applyBorder="1" applyAlignment="1">
      <alignment horizontal="center" vertical="center" wrapText="1"/>
    </xf>
    <xf numFmtId="49" fontId="21" fillId="4" borderId="23" xfId="0" applyNumberFormat="1" applyFont="1" applyFill="1" applyBorder="1" applyAlignment="1">
      <alignment horizontal="center" vertical="center" wrapText="1"/>
    </xf>
    <xf numFmtId="49" fontId="21" fillId="4" borderId="35" xfId="0" applyNumberFormat="1" applyFont="1" applyFill="1" applyBorder="1" applyAlignment="1">
      <alignment horizontal="left" vertical="center" wrapText="1"/>
    </xf>
    <xf numFmtId="49" fontId="21" fillId="4" borderId="23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21" fillId="4" borderId="35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21" fillId="3" borderId="19" xfId="0" applyNumberFormat="1" applyFont="1" applyFill="1" applyBorder="1" applyAlignment="1">
      <alignment horizontal="center" vertical="center" wrapText="1"/>
    </xf>
    <xf numFmtId="49" fontId="21" fillId="3" borderId="0" xfId="0" applyNumberFormat="1" applyFont="1" applyFill="1" applyAlignment="1">
      <alignment horizontal="center" vertical="center" wrapText="1"/>
    </xf>
    <xf numFmtId="49" fontId="7" fillId="0" borderId="21" xfId="0" applyNumberFormat="1" applyFont="1" applyBorder="1" applyAlignment="1">
      <alignment horizontal="left" vertical="center"/>
    </xf>
    <xf numFmtId="49" fontId="7" fillId="0" borderId="37" xfId="0" applyNumberFormat="1" applyFont="1" applyBorder="1" applyAlignment="1">
      <alignment horizontal="left" vertical="center"/>
    </xf>
    <xf numFmtId="49" fontId="26" fillId="0" borderId="16" xfId="0" applyNumberFormat="1" applyFont="1" applyBorder="1" applyAlignment="1">
      <alignment horizontal="center" vertical="center"/>
    </xf>
    <xf numFmtId="49" fontId="28" fillId="3" borderId="3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49" fontId="26" fillId="0" borderId="12" xfId="0" applyNumberFormat="1" applyFont="1" applyBorder="1" applyAlignment="1">
      <alignment horizontal="center" vertical="center"/>
    </xf>
    <xf numFmtId="49" fontId="21" fillId="4" borderId="26" xfId="0" applyNumberFormat="1" applyFont="1" applyFill="1" applyBorder="1" applyAlignment="1">
      <alignment horizontal="center" vertical="center" wrapText="1"/>
    </xf>
    <xf numFmtId="49" fontId="21" fillId="4" borderId="27" xfId="0" applyNumberFormat="1" applyFont="1" applyFill="1" applyBorder="1" applyAlignment="1">
      <alignment horizontal="center" vertical="center" wrapText="1"/>
    </xf>
    <xf numFmtId="49" fontId="21" fillId="4" borderId="28" xfId="0" applyNumberFormat="1" applyFont="1" applyFill="1" applyBorder="1" applyAlignment="1">
      <alignment horizontal="center" vertical="center" wrapText="1"/>
    </xf>
    <xf numFmtId="49" fontId="21" fillId="4" borderId="31" xfId="0" applyNumberFormat="1" applyFont="1" applyFill="1" applyBorder="1" applyAlignment="1">
      <alignment horizontal="left" vertical="center" wrapText="1"/>
    </xf>
    <xf numFmtId="49" fontId="21" fillId="4" borderId="28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21" fillId="4" borderId="31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left" vertical="center"/>
    </xf>
    <xf numFmtId="49" fontId="28" fillId="0" borderId="29" xfId="0" applyNumberFormat="1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49" fontId="21" fillId="3" borderId="4" xfId="0" applyNumberFormat="1" applyFont="1" applyFill="1" applyBorder="1" applyAlignment="1">
      <alignment horizontal="center" vertical="center" wrapText="1"/>
    </xf>
    <xf numFmtId="49" fontId="21" fillId="4" borderId="9" xfId="0" applyNumberFormat="1" applyFont="1" applyFill="1" applyBorder="1" applyAlignment="1">
      <alignment horizontal="center" vertical="center" wrapText="1"/>
    </xf>
    <xf numFmtId="49" fontId="21" fillId="4" borderId="11" xfId="0" applyNumberFormat="1" applyFont="1" applyFill="1" applyBorder="1" applyAlignment="1">
      <alignment horizontal="center" vertical="center" wrapText="1"/>
    </xf>
    <xf numFmtId="49" fontId="21" fillId="4" borderId="10" xfId="0" applyNumberFormat="1" applyFont="1" applyFill="1" applyBorder="1" applyAlignment="1">
      <alignment horizontal="center" vertical="center" wrapText="1"/>
    </xf>
    <xf numFmtId="49" fontId="21" fillId="4" borderId="39" xfId="0" applyNumberFormat="1" applyFont="1" applyFill="1" applyBorder="1" applyAlignment="1">
      <alignment horizontal="left" vertical="center" wrapText="1"/>
    </xf>
    <xf numFmtId="49" fontId="21" fillId="4" borderId="10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21" fillId="4" borderId="39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49" fontId="21" fillId="3" borderId="21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/>
    </xf>
    <xf numFmtId="49" fontId="25" fillId="0" borderId="0" xfId="1" applyNumberFormat="1" applyFont="1" applyAlignment="1">
      <alignment horizontal="left"/>
    </xf>
    <xf numFmtId="49" fontId="29" fillId="0" borderId="4" xfId="0" applyNumberFormat="1" applyFont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 shrinkToFit="1"/>
    </xf>
    <xf numFmtId="49" fontId="7" fillId="0" borderId="3" xfId="0" applyNumberFormat="1" applyFont="1" applyBorder="1" applyAlignment="1">
      <alignment horizontal="center" shrinkToFit="1"/>
    </xf>
    <xf numFmtId="49" fontId="22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center"/>
    </xf>
    <xf numFmtId="49" fontId="7" fillId="0" borderId="3" xfId="0" applyNumberFormat="1" applyFont="1" applyBorder="1" applyAlignment="1">
      <alignment horizontal="left"/>
    </xf>
    <xf numFmtId="0" fontId="24" fillId="0" borderId="0" xfId="0" applyFont="1" applyAlignment="1">
      <alignment horizontal="left" vertical="top"/>
    </xf>
  </cellXfs>
  <cellStyles count="2">
    <cellStyle name="ハイパーリンク" xfId="1" builtinId="8"/>
    <cellStyle name="標準" xfId="0" builtinId="0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udents.keio.ac.jp/en/mt/econ/class/registration/files/mita_pearl_courseregistrationguide2025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udents.keio.ac.jp/en/mt/econ/pearl/class/registration/files/pearl_courseregistrationguide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udents.keio.ac.jp/en/mt/econ/pearl/class/registration/files/pearl_courseregistrationguid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06"/>
  <sheetViews>
    <sheetView tabSelected="1" zoomScale="85" zoomScaleNormal="85" zoomScaleSheetLayoutView="100" workbookViewId="0">
      <selection activeCell="K24" sqref="K24:Y24"/>
    </sheetView>
  </sheetViews>
  <sheetFormatPr defaultColWidth="9" defaultRowHeight="13.5" outlineLevelRow="1" outlineLevelCol="1"/>
  <cols>
    <col min="1" max="2" width="5" style="2" customWidth="1"/>
    <col min="3" max="3" width="2" style="2" customWidth="1"/>
    <col min="4" max="4" width="1.375" style="2" customWidth="1"/>
    <col min="5" max="5" width="3.375" style="2" customWidth="1"/>
    <col min="6" max="6" width="4" style="2" customWidth="1"/>
    <col min="7" max="7" width="3" style="2" customWidth="1"/>
    <col min="8" max="8" width="4.625" style="2" customWidth="1"/>
    <col min="9" max="9" width="1.375" style="2" customWidth="1"/>
    <col min="10" max="10" width="3.375" style="2" customWidth="1"/>
    <col min="11" max="11" width="1.625" style="2" customWidth="1"/>
    <col min="12" max="12" width="2.875" style="2" customWidth="1"/>
    <col min="13" max="13" width="2.75" style="2" customWidth="1"/>
    <col min="14" max="14" width="4.375" style="2" customWidth="1"/>
    <col min="15" max="15" width="3.125" style="2" customWidth="1"/>
    <col min="16" max="16" width="3.25" style="2" customWidth="1"/>
    <col min="17" max="17" width="1.75" style="2" customWidth="1"/>
    <col min="18" max="18" width="3.25" style="2" customWidth="1"/>
    <col min="19" max="20" width="2.875" style="2" customWidth="1"/>
    <col min="21" max="21" width="3.75" style="2" customWidth="1"/>
    <col min="22" max="23" width="2.875" style="2" customWidth="1"/>
    <col min="24" max="25" width="3" style="2" customWidth="1"/>
    <col min="26" max="26" width="2.125" style="2" customWidth="1"/>
    <col min="27" max="27" width="2.875" style="2" customWidth="1"/>
    <col min="28" max="28" width="1.375" style="2" customWidth="1"/>
    <col min="29" max="29" width="2.875" style="2" customWidth="1"/>
    <col min="30" max="30" width="1.625" style="2" customWidth="1"/>
    <col min="31" max="31" width="2.875" style="2" customWidth="1"/>
    <col min="32" max="32" width="3.625" style="2" hidden="1" customWidth="1" outlineLevel="1"/>
    <col min="33" max="33" width="3.625" style="2" customWidth="1" collapsed="1"/>
    <col min="34" max="35" width="5.125" style="2" customWidth="1"/>
    <col min="36" max="36" width="10.625" style="2" customWidth="1"/>
    <col min="37" max="37" width="6.375" style="2" customWidth="1"/>
    <col min="38" max="38" width="9" style="2"/>
    <col min="39" max="41" width="6.25" style="1" customWidth="1"/>
    <col min="42" max="16384" width="9" style="1"/>
  </cols>
  <sheetData>
    <row r="1" spans="1:52" ht="17.25" customHeight="1">
      <c r="A1" s="149" t="s">
        <v>82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23"/>
      <c r="AG1" s="23"/>
    </row>
    <row r="2" spans="1:52">
      <c r="A2" s="3"/>
      <c r="B2" s="3"/>
      <c r="Y2" s="6" t="s">
        <v>80</v>
      </c>
      <c r="Z2" s="150" t="s">
        <v>79</v>
      </c>
      <c r="AA2" s="150"/>
      <c r="AB2" s="150"/>
      <c r="AC2" s="150"/>
      <c r="AD2" s="150"/>
      <c r="AE2" s="150"/>
    </row>
    <row r="3" spans="1:52">
      <c r="A3" s="2" t="s">
        <v>37</v>
      </c>
      <c r="AH3" s="19" t="s">
        <v>81</v>
      </c>
    </row>
    <row r="4" spans="1:52" ht="5.25" customHeight="1"/>
    <row r="5" spans="1:52">
      <c r="A5" s="2" t="s">
        <v>72</v>
      </c>
      <c r="I5" s="6" t="s">
        <v>73</v>
      </c>
      <c r="J5" s="26"/>
      <c r="K5" s="6"/>
      <c r="L5" s="2" t="s">
        <v>75</v>
      </c>
      <c r="R5" s="6" t="s">
        <v>74</v>
      </c>
      <c r="S5" s="96"/>
      <c r="T5" s="96"/>
      <c r="U5" s="96"/>
      <c r="W5" s="6" t="s">
        <v>38</v>
      </c>
      <c r="X5" s="151"/>
      <c r="Y5" s="151"/>
      <c r="Z5" s="151"/>
      <c r="AA5" s="151"/>
      <c r="AB5" s="151"/>
      <c r="AC5" s="151"/>
      <c r="AD5" s="151"/>
      <c r="AE5" s="151"/>
      <c r="AH5" s="6" t="s">
        <v>31</v>
      </c>
      <c r="AI5" s="2" t="s">
        <v>252</v>
      </c>
    </row>
    <row r="6" spans="1:52" outlineLevel="1">
      <c r="A6" s="2" t="s">
        <v>70</v>
      </c>
      <c r="C6" s="96"/>
      <c r="D6" s="96"/>
      <c r="E6" s="96"/>
      <c r="F6" s="96"/>
      <c r="G6" s="96"/>
      <c r="H6" s="96"/>
      <c r="I6" s="96"/>
      <c r="J6" s="96"/>
      <c r="M6" s="6" t="s">
        <v>39</v>
      </c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H6" s="6" t="s">
        <v>32</v>
      </c>
      <c r="AI6" s="30" t="s">
        <v>238</v>
      </c>
    </row>
    <row r="7" spans="1:52">
      <c r="A7" s="2" t="s">
        <v>40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U7" s="6" t="s">
        <v>41</v>
      </c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H7" s="6"/>
      <c r="AI7" s="30" t="s">
        <v>247</v>
      </c>
    </row>
    <row r="8" spans="1:52">
      <c r="A8" s="2" t="s">
        <v>78</v>
      </c>
      <c r="G8" s="159" t="s">
        <v>79</v>
      </c>
      <c r="H8" s="159"/>
      <c r="I8" s="159"/>
      <c r="J8" s="159"/>
      <c r="K8" s="7" t="s">
        <v>5</v>
      </c>
      <c r="L8" s="159" t="s">
        <v>79</v>
      </c>
      <c r="M8" s="159"/>
      <c r="N8" s="159"/>
      <c r="O8" s="159"/>
      <c r="P8" s="161" t="s">
        <v>76</v>
      </c>
      <c r="Q8" s="161"/>
      <c r="R8" s="161"/>
      <c r="S8" s="161"/>
      <c r="T8" s="161"/>
      <c r="U8" s="161"/>
      <c r="V8" s="161"/>
      <c r="W8" s="160" t="s">
        <v>57</v>
      </c>
      <c r="X8" s="160"/>
      <c r="Y8" s="160"/>
      <c r="Z8" s="160"/>
      <c r="AA8" s="160"/>
      <c r="AB8" s="160"/>
      <c r="AC8" s="160"/>
      <c r="AD8" s="160"/>
      <c r="AE8" s="160"/>
      <c r="AH8" s="6" t="s">
        <v>33</v>
      </c>
      <c r="AI8" s="30" t="s">
        <v>246</v>
      </c>
    </row>
    <row r="9" spans="1:52">
      <c r="A9" s="2" t="s">
        <v>42</v>
      </c>
      <c r="J9" s="27"/>
      <c r="Q9" s="96" t="s">
        <v>57</v>
      </c>
      <c r="R9" s="96"/>
      <c r="S9" s="96"/>
      <c r="T9" s="96"/>
      <c r="U9" s="96"/>
      <c r="AH9" s="6"/>
      <c r="AI9" s="2" t="s">
        <v>239</v>
      </c>
    </row>
    <row r="10" spans="1:52">
      <c r="A10" s="30" t="s">
        <v>43</v>
      </c>
      <c r="Q10" s="6" t="s">
        <v>2</v>
      </c>
      <c r="R10" s="26"/>
      <c r="S10" s="2" t="s">
        <v>84</v>
      </c>
      <c r="AH10" s="6" t="s">
        <v>34</v>
      </c>
      <c r="AI10" s="2" t="s">
        <v>248</v>
      </c>
    </row>
    <row r="11" spans="1:52">
      <c r="A11" s="29" t="s">
        <v>256</v>
      </c>
      <c r="Q11" s="6" t="s">
        <v>2</v>
      </c>
      <c r="R11" s="26"/>
      <c r="S11" s="2" t="s">
        <v>85</v>
      </c>
      <c r="AH11" s="6"/>
      <c r="AI11" s="2" t="s">
        <v>249</v>
      </c>
      <c r="AK11" s="27"/>
      <c r="AL11" s="27"/>
      <c r="AM11" s="20"/>
    </row>
    <row r="12" spans="1:52" ht="6" customHeight="1">
      <c r="G12" s="27"/>
      <c r="H12" s="27"/>
      <c r="I12" s="6"/>
      <c r="AH12" s="6"/>
      <c r="AI12" s="162" t="s">
        <v>253</v>
      </c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</row>
    <row r="13" spans="1:52" outlineLevel="1">
      <c r="A13" s="18" t="s">
        <v>44</v>
      </c>
      <c r="AH13" s="6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</row>
    <row r="14" spans="1:52" outlineLevel="1">
      <c r="A14" s="30" t="s">
        <v>217</v>
      </c>
      <c r="B14" s="30"/>
      <c r="C14" s="30"/>
      <c r="AH14" s="6"/>
      <c r="AI14" s="2" t="s">
        <v>250</v>
      </c>
    </row>
    <row r="15" spans="1:52" outlineLevel="1">
      <c r="A15" s="30" t="s">
        <v>232</v>
      </c>
      <c r="B15" s="30"/>
      <c r="C15" s="30"/>
      <c r="AH15" s="6"/>
    </row>
    <row r="16" spans="1:52" outlineLevel="1">
      <c r="A16" s="30" t="s">
        <v>205</v>
      </c>
      <c r="B16" s="30"/>
      <c r="C16" s="30"/>
      <c r="AH16" s="6" t="s">
        <v>35</v>
      </c>
      <c r="AI16" s="2" t="s">
        <v>240</v>
      </c>
    </row>
    <row r="17" spans="1:48" ht="6.75" customHeight="1" outlineLevel="1">
      <c r="A17" s="30"/>
      <c r="B17" s="30"/>
      <c r="C17" s="30"/>
      <c r="AH17" s="6"/>
      <c r="AI17" s="147" t="s">
        <v>255</v>
      </c>
      <c r="AJ17" s="147"/>
      <c r="AK17" s="147"/>
      <c r="AL17" s="147"/>
      <c r="AM17" s="147"/>
      <c r="AN17" s="147"/>
      <c r="AO17" s="147"/>
      <c r="AP17" s="147"/>
      <c r="AQ17" s="147"/>
      <c r="AR17" s="147"/>
    </row>
    <row r="18" spans="1:48" outlineLevel="1">
      <c r="A18" s="45" t="s">
        <v>45</v>
      </c>
      <c r="B18" s="30"/>
      <c r="C18" s="30"/>
      <c r="AH18" s="6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</row>
    <row r="19" spans="1:48" outlineLevel="1">
      <c r="A19" s="30" t="s">
        <v>158</v>
      </c>
      <c r="B19" s="30"/>
      <c r="C19" s="30"/>
      <c r="AH19" s="6" t="s">
        <v>242</v>
      </c>
      <c r="AI19" s="2" t="s">
        <v>243</v>
      </c>
    </row>
    <row r="20" spans="1:48" outlineLevel="1">
      <c r="A20" s="30"/>
      <c r="B20" s="30" t="s">
        <v>233</v>
      </c>
      <c r="C20" s="30"/>
      <c r="AH20" s="6"/>
      <c r="AI20" s="2" t="s">
        <v>241</v>
      </c>
    </row>
    <row r="21" spans="1:48" outlineLevel="1">
      <c r="A21" s="30"/>
      <c r="B21" s="30" t="s">
        <v>234</v>
      </c>
      <c r="C21" s="30"/>
      <c r="D21" s="76"/>
      <c r="AH21" s="6"/>
    </row>
    <row r="22" spans="1:48" outlineLevel="1">
      <c r="B22" s="77" t="s">
        <v>156</v>
      </c>
      <c r="AH22" s="19" t="s">
        <v>91</v>
      </c>
    </row>
    <row r="23" spans="1:48" outlineLevel="1">
      <c r="B23" s="38" t="s">
        <v>157</v>
      </c>
      <c r="AH23" s="6" t="s">
        <v>90</v>
      </c>
      <c r="AI23" s="30" t="s">
        <v>251</v>
      </c>
    </row>
    <row r="24" spans="1:48" outlineLevel="1">
      <c r="A24" s="95" t="s">
        <v>71</v>
      </c>
      <c r="B24" s="95"/>
      <c r="C24" s="95"/>
      <c r="D24" s="95"/>
      <c r="E24" s="95"/>
      <c r="F24" s="95"/>
      <c r="G24" s="95"/>
      <c r="H24" s="95"/>
      <c r="I24" s="95"/>
      <c r="J24" s="95"/>
      <c r="K24" s="158" t="s">
        <v>161</v>
      </c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22"/>
      <c r="AA24" s="22"/>
      <c r="AB24" s="22"/>
      <c r="AC24" s="22"/>
      <c r="AD24" s="22"/>
      <c r="AE24" s="22"/>
      <c r="AH24" s="6"/>
      <c r="AI24" s="30" t="s">
        <v>245</v>
      </c>
      <c r="AJ24" s="21"/>
    </row>
    <row r="25" spans="1:48" outlineLevel="1">
      <c r="A25" s="2" t="s">
        <v>162</v>
      </c>
      <c r="AH25" s="6" t="s">
        <v>90</v>
      </c>
      <c r="AI25" s="21" t="s">
        <v>244</v>
      </c>
      <c r="AJ25" s="24"/>
      <c r="AK25" s="24"/>
      <c r="AL25" s="24"/>
      <c r="AM25" s="24"/>
      <c r="AN25" s="24"/>
      <c r="AO25" s="24"/>
      <c r="AP25" s="24"/>
      <c r="AQ25" s="24"/>
      <c r="AR25" s="24"/>
      <c r="AS25"/>
      <c r="AT25"/>
    </row>
    <row r="26" spans="1:48" ht="15.75" customHeight="1" outlineLevel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H26" s="6" t="s">
        <v>90</v>
      </c>
      <c r="AI26" s="147" t="s">
        <v>254</v>
      </c>
      <c r="AJ26" s="147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</row>
    <row r="27" spans="1:48" ht="6.75" customHeight="1" outlineLevel="1">
      <c r="AI27" s="147"/>
      <c r="AJ27" s="147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</row>
    <row r="28" spans="1:48">
      <c r="A28" s="19" t="s">
        <v>230</v>
      </c>
      <c r="AI28" s="31"/>
      <c r="AJ28" s="31"/>
      <c r="AK28" s="31"/>
      <c r="AL28" s="31"/>
      <c r="AM28" s="31"/>
      <c r="AN28" s="31"/>
    </row>
    <row r="29" spans="1:48" ht="14.25" thickBot="1">
      <c r="A29" s="32" t="s">
        <v>46</v>
      </c>
      <c r="B29" s="152" t="s">
        <v>180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4"/>
      <c r="AH29" s="2" t="s">
        <v>83</v>
      </c>
      <c r="AI29" s="31"/>
      <c r="AJ29" s="31"/>
      <c r="AK29" s="31"/>
      <c r="AL29" s="31"/>
    </row>
    <row r="30" spans="1:48" ht="23.1" customHeight="1" thickTop="1" thickBot="1">
      <c r="A30" s="155" t="s">
        <v>92</v>
      </c>
      <c r="B30" s="109" t="s">
        <v>207</v>
      </c>
      <c r="C30" s="110"/>
      <c r="D30" s="109" t="s">
        <v>209</v>
      </c>
      <c r="E30" s="111"/>
      <c r="F30" s="111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3" t="s">
        <v>212</v>
      </c>
      <c r="V30" s="114"/>
      <c r="W30" s="115"/>
      <c r="X30" s="115"/>
      <c r="Y30" s="116"/>
      <c r="Z30" s="157" t="s">
        <v>160</v>
      </c>
      <c r="AA30" s="111"/>
      <c r="AB30" s="111"/>
      <c r="AC30" s="137"/>
      <c r="AD30" s="137"/>
      <c r="AE30" s="138"/>
      <c r="AF30" s="19"/>
      <c r="AG30" s="19"/>
      <c r="AH30" s="19"/>
      <c r="AI30" s="72" t="s">
        <v>10</v>
      </c>
      <c r="AJ30" s="72" t="s">
        <v>11</v>
      </c>
      <c r="AK30" s="72" t="s">
        <v>12</v>
      </c>
      <c r="AL30" s="72" t="s">
        <v>36</v>
      </c>
      <c r="AM30" s="72" t="s">
        <v>4</v>
      </c>
    </row>
    <row r="31" spans="1:48" ht="14.25" thickTop="1">
      <c r="A31" s="156"/>
      <c r="B31" s="82" t="s">
        <v>208</v>
      </c>
      <c r="C31" s="83"/>
      <c r="D31" s="84" t="s">
        <v>210</v>
      </c>
      <c r="E31" s="133"/>
      <c r="F31" s="133"/>
      <c r="G31" s="119" t="s">
        <v>150</v>
      </c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20"/>
      <c r="W31" s="90" t="s">
        <v>211</v>
      </c>
      <c r="X31" s="87"/>
      <c r="Y31" s="87"/>
      <c r="Z31" s="87"/>
      <c r="AA31" s="104" t="str">
        <f>VLOOKUP(G31,'drop down list'!$F:$J,3,FALSE)&amp;" - "&amp;VLOOKUP(G31,'drop down list'!$F:$J,4,FALSE)&amp;" - "&amp;VLOOKUP(G31,'drop down list'!$F:$J,5,FALSE)</f>
        <v xml:space="preserve"> -  - </v>
      </c>
      <c r="AB31" s="104"/>
      <c r="AC31" s="104"/>
      <c r="AD31" s="104"/>
      <c r="AE31" s="105"/>
      <c r="AH31" s="6" t="s">
        <v>93</v>
      </c>
      <c r="AI31" s="33"/>
      <c r="AJ31" s="33"/>
      <c r="AK31" s="33"/>
      <c r="AL31" s="34">
        <f>VLOOKUP(G31,'drop down list'!$F$1:$K$13,6,FALSE)</f>
        <v>0</v>
      </c>
      <c r="AM31" s="33"/>
      <c r="AN31" s="1" t="str">
        <f>$S$5&amp;","&amp;AI31&amp;","&amp;AJ31&amp;","&amp;AK31&amp;",15,"&amp;AL31&amp;","&amp;AM31&amp;","&amp;VLOOKUP(G31,'drop down list'!$F$1:$K$13,3,FALSE)&amp;","&amp;VLOOKUP(G31,'drop down list'!$F$1:$K$13,4,FALSE)&amp;","&amp;VLOOKUP(G31,'drop down list'!$F$1:$K$13,5,FALSE)&amp;",外国科目認定"</f>
        <v>,,,,15,0,,,,,外国科目認定</v>
      </c>
    </row>
    <row r="32" spans="1:48" ht="13.5" customHeight="1">
      <c r="A32" s="156"/>
      <c r="B32" s="84"/>
      <c r="C32" s="85"/>
      <c r="D32" s="91" t="s">
        <v>209</v>
      </c>
      <c r="E32" s="92"/>
      <c r="F32" s="92"/>
      <c r="G32" s="106" t="str">
        <f>VLOOKUP(G31,'drop down list'!$F$1:$G$13,2,FALSE)</f>
        <v>（Automatically entered）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7"/>
      <c r="W32" s="108" t="s">
        <v>163</v>
      </c>
      <c r="X32" s="108"/>
      <c r="Y32" s="108"/>
      <c r="Z32" s="108"/>
      <c r="AA32" s="117"/>
      <c r="AB32" s="117"/>
      <c r="AC32" s="117"/>
      <c r="AD32" s="117"/>
      <c r="AE32" s="118"/>
      <c r="AF32" s="21">
        <f>LEN(AA32)-LEN(SUBSTITUTE(SUBSTITUTE(AA32,",",""),"/",""))</f>
        <v>0</v>
      </c>
      <c r="AG32" s="21"/>
      <c r="AH32" s="35"/>
      <c r="AI32" s="36"/>
      <c r="AJ32" s="36"/>
      <c r="AK32" s="36"/>
      <c r="AL32" s="36"/>
      <c r="AM32" s="36"/>
    </row>
    <row r="33" spans="1:40" ht="3" customHeight="1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1"/>
      <c r="AF33" s="21"/>
      <c r="AG33" s="21"/>
      <c r="AH33" s="35"/>
      <c r="AI33" s="36"/>
      <c r="AJ33" s="36"/>
      <c r="AK33" s="36"/>
      <c r="AL33" s="36"/>
      <c r="AM33" s="36"/>
    </row>
    <row r="34" spans="1:40" ht="23.1" customHeight="1" thickBot="1">
      <c r="A34" s="164" t="s">
        <v>94</v>
      </c>
      <c r="B34" s="124" t="s">
        <v>207</v>
      </c>
      <c r="C34" s="125"/>
      <c r="D34" s="124" t="s">
        <v>209</v>
      </c>
      <c r="E34" s="126"/>
      <c r="F34" s="126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8" t="s">
        <v>212</v>
      </c>
      <c r="V34" s="129"/>
      <c r="W34" s="130"/>
      <c r="X34" s="130"/>
      <c r="Y34" s="131"/>
      <c r="Z34" s="132" t="s">
        <v>160</v>
      </c>
      <c r="AA34" s="126"/>
      <c r="AB34" s="126"/>
      <c r="AC34" s="102"/>
      <c r="AD34" s="102"/>
      <c r="AE34" s="103"/>
      <c r="AH34" s="6"/>
      <c r="AI34" s="72" t="s">
        <v>10</v>
      </c>
      <c r="AJ34" s="72" t="s">
        <v>11</v>
      </c>
      <c r="AK34" s="72" t="s">
        <v>12</v>
      </c>
      <c r="AL34" s="72" t="s">
        <v>36</v>
      </c>
      <c r="AM34" s="72" t="s">
        <v>4</v>
      </c>
    </row>
    <row r="35" spans="1:40" ht="14.25" thickTop="1">
      <c r="A35" s="156"/>
      <c r="B35" s="82" t="s">
        <v>208</v>
      </c>
      <c r="C35" s="83"/>
      <c r="D35" s="84" t="s">
        <v>210</v>
      </c>
      <c r="E35" s="133"/>
      <c r="F35" s="133"/>
      <c r="G35" s="119" t="s">
        <v>150</v>
      </c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  <c r="W35" s="90" t="s">
        <v>211</v>
      </c>
      <c r="X35" s="87"/>
      <c r="Y35" s="87"/>
      <c r="Z35" s="87"/>
      <c r="AA35" s="104" t="str">
        <f>VLOOKUP(G35,'drop down list'!$F:$J,3,FALSE)&amp;" - "&amp;VLOOKUP(G35,'drop down list'!$F:$J,4,FALSE)&amp;" - "&amp;VLOOKUP(G35,'drop down list'!$F:$J,5,FALSE)</f>
        <v xml:space="preserve"> -  - </v>
      </c>
      <c r="AB35" s="104"/>
      <c r="AC35" s="104"/>
      <c r="AD35" s="104"/>
      <c r="AE35" s="105"/>
      <c r="AH35" s="6" t="s">
        <v>95</v>
      </c>
      <c r="AI35" s="33"/>
      <c r="AJ35" s="33"/>
      <c r="AK35" s="33"/>
      <c r="AL35" s="34">
        <f>VLOOKUP(G35,'drop down list'!$F$1:$K$13,6,FALSE)</f>
        <v>0</v>
      </c>
      <c r="AM35" s="33"/>
      <c r="AN35" s="1" t="str">
        <f>$S$5&amp;","&amp;AI35&amp;","&amp;AJ35&amp;","&amp;AK35&amp;",15,"&amp;AL35&amp;","&amp;AM35&amp;","&amp;VLOOKUP(G35,'drop down list'!$F$1:$K$13,3,FALSE)&amp;","&amp;VLOOKUP(G35,'drop down list'!$F$1:$K$13,4,FALSE)&amp;","&amp;VLOOKUP(G35,'drop down list'!$F$1:$K$13,5,FALSE)&amp;",外国科目認定"</f>
        <v>,,,,15,0,,,,,外国科目認定</v>
      </c>
    </row>
    <row r="36" spans="1:40" ht="14.25" customHeight="1">
      <c r="A36" s="165"/>
      <c r="B36" s="82"/>
      <c r="C36" s="83"/>
      <c r="D36" s="134" t="s">
        <v>209</v>
      </c>
      <c r="E36" s="123"/>
      <c r="F36" s="123"/>
      <c r="G36" s="121" t="str">
        <f>VLOOKUP(G35,'drop down list'!$F$1:$G$13,2,FALSE)</f>
        <v>（Automatically entered）</v>
      </c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2"/>
      <c r="W36" s="146" t="s">
        <v>163</v>
      </c>
      <c r="X36" s="146"/>
      <c r="Y36" s="146"/>
      <c r="Z36" s="146"/>
      <c r="AA36" s="117"/>
      <c r="AB36" s="117"/>
      <c r="AC36" s="117"/>
      <c r="AD36" s="117"/>
      <c r="AE36" s="118"/>
      <c r="AF36" s="21">
        <f>LEN(AA36)-LEN(SUBSTITUTE(SUBSTITUTE(AA36,",",""),"/",""))</f>
        <v>0</v>
      </c>
      <c r="AH36" s="6"/>
      <c r="AK36" s="27"/>
      <c r="AM36" s="2"/>
    </row>
    <row r="37" spans="1:40" ht="3" customHeight="1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1"/>
      <c r="AF37" s="21"/>
      <c r="AG37" s="21"/>
      <c r="AH37" s="35"/>
      <c r="AI37" s="36"/>
      <c r="AJ37" s="36"/>
      <c r="AK37" s="36"/>
      <c r="AL37" s="36"/>
      <c r="AM37" s="36"/>
    </row>
    <row r="38" spans="1:40" ht="23.1" customHeight="1" thickBot="1">
      <c r="A38" s="164" t="s">
        <v>96</v>
      </c>
      <c r="B38" s="124" t="s">
        <v>207</v>
      </c>
      <c r="C38" s="125"/>
      <c r="D38" s="124" t="s">
        <v>209</v>
      </c>
      <c r="E38" s="126"/>
      <c r="F38" s="126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8" t="s">
        <v>212</v>
      </c>
      <c r="V38" s="129"/>
      <c r="W38" s="130"/>
      <c r="X38" s="130"/>
      <c r="Y38" s="131"/>
      <c r="Z38" s="132" t="s">
        <v>160</v>
      </c>
      <c r="AA38" s="126"/>
      <c r="AB38" s="126"/>
      <c r="AC38" s="102"/>
      <c r="AD38" s="102"/>
      <c r="AE38" s="103"/>
      <c r="AH38" s="6"/>
      <c r="AI38" s="72" t="s">
        <v>10</v>
      </c>
      <c r="AJ38" s="72" t="s">
        <v>11</v>
      </c>
      <c r="AK38" s="72" t="s">
        <v>12</v>
      </c>
      <c r="AL38" s="72" t="s">
        <v>36</v>
      </c>
      <c r="AM38" s="72" t="s">
        <v>4</v>
      </c>
    </row>
    <row r="39" spans="1:40" ht="14.25" thickTop="1">
      <c r="A39" s="156"/>
      <c r="B39" s="82" t="s">
        <v>208</v>
      </c>
      <c r="C39" s="83"/>
      <c r="D39" s="84" t="s">
        <v>210</v>
      </c>
      <c r="E39" s="133"/>
      <c r="F39" s="133"/>
      <c r="G39" s="119" t="s">
        <v>150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20"/>
      <c r="W39" s="90" t="s">
        <v>211</v>
      </c>
      <c r="X39" s="87"/>
      <c r="Y39" s="87"/>
      <c r="Z39" s="87"/>
      <c r="AA39" s="104" t="str">
        <f>VLOOKUP(G39,'drop down list'!$F:$J,3,FALSE)&amp;" - "&amp;VLOOKUP(G39,'drop down list'!$F:$J,4,FALSE)&amp;" - "&amp;VLOOKUP(G39,'drop down list'!$F:$J,5,FALSE)</f>
        <v xml:space="preserve"> -  - </v>
      </c>
      <c r="AB39" s="104"/>
      <c r="AC39" s="104"/>
      <c r="AD39" s="104"/>
      <c r="AE39" s="105"/>
      <c r="AH39" s="6" t="s">
        <v>97</v>
      </c>
      <c r="AI39" s="33"/>
      <c r="AJ39" s="33"/>
      <c r="AK39" s="33"/>
      <c r="AL39" s="34">
        <f>VLOOKUP(G39,'drop down list'!$F$1:$K$13,6,FALSE)</f>
        <v>0</v>
      </c>
      <c r="AM39" s="33"/>
      <c r="AN39" s="1" t="str">
        <f>$S$5&amp;","&amp;AI39&amp;","&amp;AJ39&amp;","&amp;AK39&amp;",15,"&amp;AL39&amp;","&amp;AM39&amp;","&amp;VLOOKUP(G39,'drop down list'!$F$1:$K$13,3,FALSE)&amp;","&amp;VLOOKUP(G39,'drop down list'!$F$1:$K$13,4,FALSE)&amp;","&amp;VLOOKUP(G39,'drop down list'!$F$1:$K$13,5,FALSE)&amp;",外国科目認定"</f>
        <v>,,,,15,0,,,,,外国科目認定</v>
      </c>
    </row>
    <row r="40" spans="1:40" ht="14.25" customHeight="1">
      <c r="A40" s="165"/>
      <c r="B40" s="82"/>
      <c r="C40" s="83"/>
      <c r="D40" s="134" t="s">
        <v>209</v>
      </c>
      <c r="E40" s="123"/>
      <c r="F40" s="123"/>
      <c r="G40" s="121" t="str">
        <f>VLOOKUP(G39,'drop down list'!$F$1:$G$13,2,FALSE)</f>
        <v>（Automatically entered）</v>
      </c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2"/>
      <c r="W40" s="146" t="s">
        <v>163</v>
      </c>
      <c r="X40" s="146"/>
      <c r="Y40" s="146"/>
      <c r="Z40" s="146"/>
      <c r="AA40" s="117"/>
      <c r="AB40" s="117"/>
      <c r="AC40" s="117"/>
      <c r="AD40" s="117"/>
      <c r="AE40" s="118"/>
      <c r="AF40" s="21">
        <f>LEN(AA40)-LEN(SUBSTITUTE(SUBSTITUTE(AA40,",",""),"/",""))</f>
        <v>0</v>
      </c>
      <c r="AH40" s="6"/>
      <c r="AL40" s="27"/>
      <c r="AM40" s="2"/>
    </row>
    <row r="41" spans="1:40" ht="3" customHeight="1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1"/>
      <c r="AF41" s="21"/>
      <c r="AG41" s="21"/>
      <c r="AH41" s="35"/>
      <c r="AI41" s="36"/>
      <c r="AJ41" s="36"/>
      <c r="AK41" s="36"/>
      <c r="AL41" s="36"/>
      <c r="AM41" s="36"/>
    </row>
    <row r="42" spans="1:40" ht="23.1" customHeight="1" thickBot="1">
      <c r="A42" s="164" t="s">
        <v>98</v>
      </c>
      <c r="B42" s="124" t="s">
        <v>207</v>
      </c>
      <c r="C42" s="125"/>
      <c r="D42" s="124" t="s">
        <v>209</v>
      </c>
      <c r="E42" s="126"/>
      <c r="F42" s="126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8" t="s">
        <v>212</v>
      </c>
      <c r="V42" s="129"/>
      <c r="W42" s="130"/>
      <c r="X42" s="130"/>
      <c r="Y42" s="131"/>
      <c r="Z42" s="132" t="s">
        <v>160</v>
      </c>
      <c r="AA42" s="126"/>
      <c r="AB42" s="126"/>
      <c r="AC42" s="102"/>
      <c r="AD42" s="102"/>
      <c r="AE42" s="103"/>
      <c r="AH42" s="6"/>
      <c r="AI42" s="72" t="s">
        <v>10</v>
      </c>
      <c r="AJ42" s="72" t="s">
        <v>11</v>
      </c>
      <c r="AK42" s="72" t="s">
        <v>12</v>
      </c>
      <c r="AL42" s="72" t="s">
        <v>36</v>
      </c>
      <c r="AM42" s="72" t="s">
        <v>4</v>
      </c>
    </row>
    <row r="43" spans="1:40" ht="14.25" thickTop="1">
      <c r="A43" s="156"/>
      <c r="B43" s="82" t="s">
        <v>208</v>
      </c>
      <c r="C43" s="83"/>
      <c r="D43" s="84" t="s">
        <v>210</v>
      </c>
      <c r="E43" s="133"/>
      <c r="F43" s="133"/>
      <c r="G43" s="119" t="s">
        <v>150</v>
      </c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20"/>
      <c r="W43" s="90" t="s">
        <v>211</v>
      </c>
      <c r="X43" s="87"/>
      <c r="Y43" s="87"/>
      <c r="Z43" s="87"/>
      <c r="AA43" s="104" t="str">
        <f>VLOOKUP(G43,'drop down list'!$F:$J,3,FALSE)&amp;" - "&amp;VLOOKUP(G43,'drop down list'!$F:$J,4,FALSE)&amp;" - "&amp;VLOOKUP(G43,'drop down list'!$F:$J,5,FALSE)</f>
        <v xml:space="preserve"> -  - </v>
      </c>
      <c r="AB43" s="104"/>
      <c r="AC43" s="104"/>
      <c r="AD43" s="104"/>
      <c r="AE43" s="105"/>
      <c r="AH43" s="6" t="s">
        <v>99</v>
      </c>
      <c r="AI43" s="33"/>
      <c r="AJ43" s="33"/>
      <c r="AK43" s="33"/>
      <c r="AL43" s="34">
        <f>VLOOKUP(G43,'drop down list'!$F$1:$K$13,6,FALSE)</f>
        <v>0</v>
      </c>
      <c r="AM43" s="33"/>
      <c r="AN43" s="1" t="str">
        <f>$S$5&amp;","&amp;AI43&amp;","&amp;AJ43&amp;","&amp;AK43&amp;",15,"&amp;AL43&amp;","&amp;AM43&amp;","&amp;VLOOKUP(G43,'drop down list'!$F$1:$K$13,3,FALSE)&amp;","&amp;VLOOKUP(G43,'drop down list'!$F$1:$K$13,4,FALSE)&amp;","&amp;VLOOKUP(G43,'drop down list'!$F$1:$K$13,5,FALSE)&amp;",外国科目認定"</f>
        <v>,,,,15,0,,,,,外国科目認定</v>
      </c>
    </row>
    <row r="44" spans="1:40" ht="14.25" customHeight="1">
      <c r="A44" s="165"/>
      <c r="B44" s="82"/>
      <c r="C44" s="83"/>
      <c r="D44" s="134" t="s">
        <v>209</v>
      </c>
      <c r="E44" s="123"/>
      <c r="F44" s="123"/>
      <c r="G44" s="121" t="str">
        <f>VLOOKUP(G43,'drop down list'!$F$1:$G$13,2,FALSE)</f>
        <v>（Automatically entered）</v>
      </c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2"/>
      <c r="W44" s="146" t="s">
        <v>163</v>
      </c>
      <c r="X44" s="146"/>
      <c r="Y44" s="146"/>
      <c r="Z44" s="146"/>
      <c r="AA44" s="117"/>
      <c r="AB44" s="117"/>
      <c r="AC44" s="117"/>
      <c r="AD44" s="117"/>
      <c r="AE44" s="118"/>
      <c r="AF44" s="21">
        <f>LEN(AA44)-LEN(SUBSTITUTE(SUBSTITUTE(AA44,",",""),"/",""))</f>
        <v>0</v>
      </c>
      <c r="AH44" s="6"/>
      <c r="AL44" s="27"/>
      <c r="AM44" s="2"/>
    </row>
    <row r="45" spans="1:40" ht="3" customHeight="1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1"/>
      <c r="AF45" s="21"/>
      <c r="AG45" s="21"/>
      <c r="AH45" s="35"/>
      <c r="AI45" s="36"/>
      <c r="AJ45" s="36"/>
      <c r="AK45" s="36"/>
      <c r="AL45" s="36"/>
      <c r="AM45" s="36"/>
    </row>
    <row r="46" spans="1:40" ht="23.1" customHeight="1" thickBot="1">
      <c r="A46" s="164" t="s">
        <v>100</v>
      </c>
      <c r="B46" s="124" t="s">
        <v>207</v>
      </c>
      <c r="C46" s="125"/>
      <c r="D46" s="124" t="s">
        <v>209</v>
      </c>
      <c r="E46" s="126"/>
      <c r="F46" s="126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8" t="s">
        <v>212</v>
      </c>
      <c r="V46" s="129"/>
      <c r="W46" s="102"/>
      <c r="X46" s="102"/>
      <c r="Y46" s="166"/>
      <c r="Z46" s="132" t="s">
        <v>160</v>
      </c>
      <c r="AA46" s="126"/>
      <c r="AB46" s="126"/>
      <c r="AC46" s="102"/>
      <c r="AD46" s="102"/>
      <c r="AE46" s="103"/>
      <c r="AH46" s="6"/>
      <c r="AI46" s="72" t="s">
        <v>10</v>
      </c>
      <c r="AJ46" s="72" t="s">
        <v>11</v>
      </c>
      <c r="AK46" s="72" t="s">
        <v>12</v>
      </c>
      <c r="AL46" s="72" t="s">
        <v>36</v>
      </c>
      <c r="AM46" s="72" t="s">
        <v>4</v>
      </c>
    </row>
    <row r="47" spans="1:40" ht="14.25" thickTop="1">
      <c r="A47" s="156"/>
      <c r="B47" s="82" t="s">
        <v>208</v>
      </c>
      <c r="C47" s="83"/>
      <c r="D47" s="84" t="s">
        <v>210</v>
      </c>
      <c r="E47" s="133"/>
      <c r="F47" s="133"/>
      <c r="G47" s="119" t="s">
        <v>150</v>
      </c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20"/>
      <c r="W47" s="133" t="s">
        <v>211</v>
      </c>
      <c r="X47" s="133"/>
      <c r="Y47" s="133"/>
      <c r="Z47" s="133"/>
      <c r="AA47" s="104" t="str">
        <f>VLOOKUP(G47,'drop down list'!$F:$J,3,FALSE)&amp;" - "&amp;VLOOKUP(G47,'drop down list'!$F:$J,4,FALSE)&amp;" - "&amp;VLOOKUP(G47,'drop down list'!$F:$J,5,FALSE)</f>
        <v xml:space="preserve"> -  - </v>
      </c>
      <c r="AB47" s="104"/>
      <c r="AC47" s="104"/>
      <c r="AD47" s="104"/>
      <c r="AE47" s="105"/>
      <c r="AH47" s="6" t="s">
        <v>101</v>
      </c>
      <c r="AI47" s="33"/>
      <c r="AJ47" s="33"/>
      <c r="AK47" s="33"/>
      <c r="AL47" s="34">
        <f>VLOOKUP(G47,'drop down list'!$F$1:$K$13,6,FALSE)</f>
        <v>0</v>
      </c>
      <c r="AM47" s="33"/>
      <c r="AN47" s="1" t="str">
        <f>$S$5&amp;","&amp;AI47&amp;","&amp;AJ47&amp;","&amp;AK47&amp;",15,"&amp;AL47&amp;","&amp;AM47&amp;","&amp;VLOOKUP(G47,'drop down list'!$F$1:$K$13,3,FALSE)&amp;","&amp;VLOOKUP(G47,'drop down list'!$F$1:$K$13,4,FALSE)&amp;","&amp;VLOOKUP(G47,'drop down list'!$F$1:$K$13,5,FALSE)&amp;",外国科目認定"</f>
        <v>,,,,15,0,,,,,外国科目認定</v>
      </c>
    </row>
    <row r="48" spans="1:40" ht="14.25" customHeight="1">
      <c r="A48" s="165"/>
      <c r="B48" s="82"/>
      <c r="C48" s="83"/>
      <c r="D48" s="134" t="s">
        <v>209</v>
      </c>
      <c r="E48" s="123"/>
      <c r="F48" s="123"/>
      <c r="G48" s="121" t="str">
        <f>VLOOKUP(G47,'drop down list'!$F$1:$G$13,2,FALSE)</f>
        <v>（Automatically entered）</v>
      </c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2"/>
      <c r="W48" s="146" t="s">
        <v>163</v>
      </c>
      <c r="X48" s="146"/>
      <c r="Y48" s="146"/>
      <c r="Z48" s="146"/>
      <c r="AA48" s="117"/>
      <c r="AB48" s="117"/>
      <c r="AC48" s="117"/>
      <c r="AD48" s="117"/>
      <c r="AE48" s="118"/>
      <c r="AF48" s="21">
        <f>LEN(AA48)-LEN(SUBSTITUTE(SUBSTITUTE(AA48,",",""),"/",""))</f>
        <v>0</v>
      </c>
      <c r="AH48" s="6"/>
      <c r="AL48" s="27"/>
      <c r="AM48" s="2"/>
    </row>
    <row r="49" spans="1:40" ht="3" customHeight="1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1"/>
      <c r="AF49" s="21"/>
      <c r="AG49" s="21"/>
      <c r="AH49" s="35"/>
      <c r="AI49" s="36"/>
      <c r="AJ49" s="36"/>
      <c r="AK49" s="36"/>
      <c r="AL49" s="36"/>
      <c r="AM49" s="36"/>
    </row>
    <row r="50" spans="1:40" ht="23.1" customHeight="1" thickBot="1">
      <c r="A50" s="164" t="s">
        <v>102</v>
      </c>
      <c r="B50" s="124" t="s">
        <v>207</v>
      </c>
      <c r="C50" s="125"/>
      <c r="D50" s="124" t="s">
        <v>209</v>
      </c>
      <c r="E50" s="126"/>
      <c r="F50" s="126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8" t="s">
        <v>212</v>
      </c>
      <c r="V50" s="129"/>
      <c r="W50" s="130"/>
      <c r="X50" s="130"/>
      <c r="Y50" s="131"/>
      <c r="Z50" s="132" t="s">
        <v>160</v>
      </c>
      <c r="AA50" s="126"/>
      <c r="AB50" s="126"/>
      <c r="AC50" s="102"/>
      <c r="AD50" s="102"/>
      <c r="AE50" s="103"/>
      <c r="AH50" s="6"/>
      <c r="AI50" s="72" t="s">
        <v>10</v>
      </c>
      <c r="AJ50" s="72" t="s">
        <v>11</v>
      </c>
      <c r="AK50" s="72" t="s">
        <v>12</v>
      </c>
      <c r="AL50" s="72" t="s">
        <v>36</v>
      </c>
      <c r="AM50" s="72" t="s">
        <v>4</v>
      </c>
    </row>
    <row r="51" spans="1:40" ht="14.25" thickTop="1">
      <c r="A51" s="156"/>
      <c r="B51" s="82" t="s">
        <v>208</v>
      </c>
      <c r="C51" s="83"/>
      <c r="D51" s="84" t="s">
        <v>210</v>
      </c>
      <c r="E51" s="133"/>
      <c r="F51" s="133"/>
      <c r="G51" s="119" t="s">
        <v>150</v>
      </c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20"/>
      <c r="W51" s="90" t="s">
        <v>211</v>
      </c>
      <c r="X51" s="87"/>
      <c r="Y51" s="87"/>
      <c r="Z51" s="87"/>
      <c r="AA51" s="104" t="str">
        <f>VLOOKUP(G51,'drop down list'!$F:$J,3,FALSE)&amp;" - "&amp;VLOOKUP(G51,'drop down list'!$F:$J,4,FALSE)&amp;" - "&amp;VLOOKUP(G51,'drop down list'!$F:$J,5,FALSE)</f>
        <v xml:space="preserve"> -  - </v>
      </c>
      <c r="AB51" s="104"/>
      <c r="AC51" s="104"/>
      <c r="AD51" s="104"/>
      <c r="AE51" s="105"/>
      <c r="AH51" s="6" t="s">
        <v>103</v>
      </c>
      <c r="AI51" s="33"/>
      <c r="AJ51" s="33"/>
      <c r="AK51" s="33"/>
      <c r="AL51" s="34">
        <f>VLOOKUP(G51,'drop down list'!$F$1:$K$13,6,FALSE)</f>
        <v>0</v>
      </c>
      <c r="AM51" s="33"/>
      <c r="AN51" s="1" t="str">
        <f>$S$5&amp;","&amp;AI51&amp;","&amp;AJ51&amp;","&amp;AK51&amp;",15,"&amp;AL51&amp;","&amp;AM51&amp;","&amp;VLOOKUP(G51,'drop down list'!$F$1:$K$13,3,FALSE)&amp;","&amp;VLOOKUP(G51,'drop down list'!$F$1:$K$13,4,FALSE)&amp;","&amp;VLOOKUP(G51,'drop down list'!$F$1:$K$13,5,FALSE)&amp;",外国科目認定"</f>
        <v>,,,,15,0,,,,,外国科目認定</v>
      </c>
    </row>
    <row r="52" spans="1:40" ht="14.25" customHeight="1">
      <c r="A52" s="165"/>
      <c r="B52" s="82"/>
      <c r="C52" s="83"/>
      <c r="D52" s="134" t="s">
        <v>209</v>
      </c>
      <c r="E52" s="123"/>
      <c r="F52" s="123"/>
      <c r="G52" s="121" t="str">
        <f>VLOOKUP(G51,'drop down list'!$F$1:$G$13,2,FALSE)</f>
        <v>（Automatically entered）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2"/>
      <c r="W52" s="146" t="s">
        <v>163</v>
      </c>
      <c r="X52" s="146"/>
      <c r="Y52" s="146"/>
      <c r="Z52" s="146"/>
      <c r="AA52" s="117"/>
      <c r="AB52" s="117"/>
      <c r="AC52" s="117"/>
      <c r="AD52" s="117"/>
      <c r="AE52" s="118"/>
      <c r="AF52" s="21">
        <f>LEN(AA52)-LEN(SUBSTITUTE(SUBSTITUTE(AA52,",",""),"/",""))</f>
        <v>0</v>
      </c>
      <c r="AH52" s="6"/>
      <c r="AL52" s="27"/>
      <c r="AM52" s="2"/>
    </row>
    <row r="53" spans="1:40" ht="3" customHeight="1">
      <c r="A53" s="99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1"/>
      <c r="AF53" s="21"/>
      <c r="AG53" s="21"/>
      <c r="AH53" s="35"/>
      <c r="AI53" s="36"/>
      <c r="AJ53" s="36"/>
      <c r="AK53" s="36"/>
      <c r="AL53" s="36"/>
      <c r="AM53" s="36"/>
    </row>
    <row r="54" spans="1:40" ht="23.1" customHeight="1" thickBot="1">
      <c r="A54" s="164" t="s">
        <v>104</v>
      </c>
      <c r="B54" s="124" t="s">
        <v>207</v>
      </c>
      <c r="C54" s="125"/>
      <c r="D54" s="124" t="s">
        <v>209</v>
      </c>
      <c r="E54" s="126"/>
      <c r="F54" s="126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8" t="s">
        <v>212</v>
      </c>
      <c r="V54" s="129"/>
      <c r="W54" s="130"/>
      <c r="X54" s="130"/>
      <c r="Y54" s="131"/>
      <c r="Z54" s="132" t="s">
        <v>160</v>
      </c>
      <c r="AA54" s="126"/>
      <c r="AB54" s="126"/>
      <c r="AC54" s="102"/>
      <c r="AD54" s="102"/>
      <c r="AE54" s="103"/>
      <c r="AH54" s="6"/>
      <c r="AI54" s="72" t="s">
        <v>10</v>
      </c>
      <c r="AJ54" s="72" t="s">
        <v>11</v>
      </c>
      <c r="AK54" s="72" t="s">
        <v>12</v>
      </c>
      <c r="AL54" s="72" t="s">
        <v>36</v>
      </c>
      <c r="AM54" s="72" t="s">
        <v>4</v>
      </c>
    </row>
    <row r="55" spans="1:40" ht="14.25" thickTop="1">
      <c r="A55" s="156"/>
      <c r="B55" s="82" t="s">
        <v>208</v>
      </c>
      <c r="C55" s="83"/>
      <c r="D55" s="84" t="s">
        <v>210</v>
      </c>
      <c r="E55" s="133"/>
      <c r="F55" s="133"/>
      <c r="G55" s="119" t="s">
        <v>150</v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20"/>
      <c r="W55" s="90" t="s">
        <v>211</v>
      </c>
      <c r="X55" s="87"/>
      <c r="Y55" s="87"/>
      <c r="Z55" s="87"/>
      <c r="AA55" s="104" t="str">
        <f>VLOOKUP(G55,'drop down list'!$F:$J,3,FALSE)&amp;" - "&amp;VLOOKUP(G55,'drop down list'!$F:$J,4,FALSE)&amp;" - "&amp;VLOOKUP(G55,'drop down list'!$F:$J,5,FALSE)</f>
        <v xml:space="preserve"> -  - </v>
      </c>
      <c r="AB55" s="104"/>
      <c r="AC55" s="104"/>
      <c r="AD55" s="104"/>
      <c r="AE55" s="105"/>
      <c r="AH55" s="6" t="s">
        <v>105</v>
      </c>
      <c r="AI55" s="33"/>
      <c r="AJ55" s="33"/>
      <c r="AK55" s="33"/>
      <c r="AL55" s="34">
        <f>VLOOKUP(G55,'drop down list'!$F$1:$K$13,6,FALSE)</f>
        <v>0</v>
      </c>
      <c r="AM55" s="33"/>
      <c r="AN55" s="1" t="str">
        <f>$S$5&amp;","&amp;AI55&amp;","&amp;AJ55&amp;","&amp;AK55&amp;",15,"&amp;AL55&amp;","&amp;AM55&amp;","&amp;VLOOKUP(G55,'drop down list'!$F$1:$K$13,3,FALSE)&amp;","&amp;VLOOKUP(G55,'drop down list'!$F$1:$K$13,4,FALSE)&amp;","&amp;VLOOKUP(G55,'drop down list'!$F$1:$K$13,5,FALSE)&amp;",外国科目認定"</f>
        <v>,,,,15,0,,,,,外国科目認定</v>
      </c>
    </row>
    <row r="56" spans="1:40" ht="14.25" customHeight="1">
      <c r="A56" s="165"/>
      <c r="B56" s="82"/>
      <c r="C56" s="83"/>
      <c r="D56" s="134" t="s">
        <v>209</v>
      </c>
      <c r="E56" s="123"/>
      <c r="F56" s="123"/>
      <c r="G56" s="121" t="str">
        <f>VLOOKUP(G55,'drop down list'!$F$1:$G$13,2,FALSE)</f>
        <v>（Automatically entered）</v>
      </c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2"/>
      <c r="W56" s="146" t="s">
        <v>163</v>
      </c>
      <c r="X56" s="146"/>
      <c r="Y56" s="146"/>
      <c r="Z56" s="146"/>
      <c r="AA56" s="117"/>
      <c r="AB56" s="117"/>
      <c r="AC56" s="117"/>
      <c r="AD56" s="117"/>
      <c r="AE56" s="118"/>
      <c r="AF56" s="21">
        <f>LEN(AA56)-LEN(SUBSTITUTE(SUBSTITUTE(AA56,",",""),"/",""))</f>
        <v>0</v>
      </c>
      <c r="AH56" s="6"/>
      <c r="AL56" s="27"/>
      <c r="AM56" s="2"/>
    </row>
    <row r="57" spans="1:40" ht="3" customHeight="1">
      <c r="A57" s="99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1"/>
      <c r="AF57" s="21"/>
      <c r="AG57" s="21"/>
      <c r="AH57" s="35"/>
      <c r="AI57" s="36"/>
      <c r="AJ57" s="36"/>
      <c r="AK57" s="36"/>
      <c r="AL57" s="36"/>
      <c r="AM57" s="36"/>
    </row>
    <row r="58" spans="1:40" ht="23.1" customHeight="1" thickBot="1">
      <c r="A58" s="156" t="s">
        <v>106</v>
      </c>
      <c r="B58" s="168" t="s">
        <v>207</v>
      </c>
      <c r="C58" s="169"/>
      <c r="D58" s="168" t="s">
        <v>209</v>
      </c>
      <c r="E58" s="145"/>
      <c r="F58" s="145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40" t="s">
        <v>212</v>
      </c>
      <c r="V58" s="141"/>
      <c r="W58" s="142"/>
      <c r="X58" s="142"/>
      <c r="Y58" s="143"/>
      <c r="Z58" s="144" t="s">
        <v>160</v>
      </c>
      <c r="AA58" s="145"/>
      <c r="AB58" s="145"/>
      <c r="AC58" s="142"/>
      <c r="AD58" s="142"/>
      <c r="AE58" s="167"/>
      <c r="AH58" s="6"/>
      <c r="AI58" s="72" t="s">
        <v>10</v>
      </c>
      <c r="AJ58" s="72" t="s">
        <v>11</v>
      </c>
      <c r="AK58" s="72" t="s">
        <v>12</v>
      </c>
      <c r="AL58" s="72" t="s">
        <v>36</v>
      </c>
      <c r="AM58" s="72" t="s">
        <v>4</v>
      </c>
    </row>
    <row r="59" spans="1:40" ht="14.25" thickTop="1">
      <c r="A59" s="156"/>
      <c r="B59" s="82" t="s">
        <v>208</v>
      </c>
      <c r="C59" s="83"/>
      <c r="D59" s="84" t="s">
        <v>210</v>
      </c>
      <c r="E59" s="133"/>
      <c r="F59" s="133"/>
      <c r="G59" s="119" t="s">
        <v>150</v>
      </c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20"/>
      <c r="W59" s="133" t="s">
        <v>211</v>
      </c>
      <c r="X59" s="133"/>
      <c r="Y59" s="133"/>
      <c r="Z59" s="133"/>
      <c r="AA59" s="104" t="str">
        <f>VLOOKUP(G59,'drop down list'!$F:$J,3,FALSE)&amp;" - "&amp;VLOOKUP(G59,'drop down list'!$F:$J,4,FALSE)&amp;" - "&amp;VLOOKUP(G59,'drop down list'!$F:$J,5,FALSE)</f>
        <v xml:space="preserve"> -  - </v>
      </c>
      <c r="AB59" s="104"/>
      <c r="AC59" s="104"/>
      <c r="AD59" s="104"/>
      <c r="AE59" s="105"/>
      <c r="AH59" s="6" t="s">
        <v>107</v>
      </c>
      <c r="AI59" s="33"/>
      <c r="AJ59" s="33"/>
      <c r="AK59" s="33"/>
      <c r="AL59" s="34">
        <f>VLOOKUP(G59,'drop down list'!$F$1:$K$13,6,FALSE)</f>
        <v>0</v>
      </c>
      <c r="AM59" s="33"/>
      <c r="AN59" s="1" t="str">
        <f>$S$5&amp;","&amp;AI59&amp;","&amp;AJ59&amp;","&amp;AK59&amp;",15,"&amp;AL59&amp;","&amp;AM59&amp;","&amp;VLOOKUP(G59,'drop down list'!$F$1:$K$13,3,FALSE)&amp;","&amp;VLOOKUP(G59,'drop down list'!$F$1:$K$13,4,FALSE)&amp;","&amp;VLOOKUP(G59,'drop down list'!$F$1:$K$13,5,FALSE)&amp;",外国科目認定"</f>
        <v>,,,,15,0,,,,,外国科目認定</v>
      </c>
    </row>
    <row r="60" spans="1:40" ht="14.25" customHeight="1">
      <c r="A60" s="156"/>
      <c r="B60" s="84"/>
      <c r="C60" s="85"/>
      <c r="D60" s="91" t="s">
        <v>209</v>
      </c>
      <c r="E60" s="92"/>
      <c r="F60" s="92"/>
      <c r="G60" s="106" t="str">
        <f>VLOOKUP(G59,'drop down list'!$F$1:$G$13,2,FALSE)</f>
        <v>（Automatically entered）</v>
      </c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7"/>
      <c r="W60" s="108" t="s">
        <v>163</v>
      </c>
      <c r="X60" s="108"/>
      <c r="Y60" s="108"/>
      <c r="Z60" s="108"/>
      <c r="AA60" s="97"/>
      <c r="AB60" s="97"/>
      <c r="AC60" s="97"/>
      <c r="AD60" s="97"/>
      <c r="AE60" s="98"/>
      <c r="AF60" s="21">
        <f>LEN(AA60)-LEN(SUBSTITUTE(SUBSTITUTE(AA60,",",""),"/",""))</f>
        <v>0</v>
      </c>
      <c r="AL60" s="27"/>
      <c r="AM60" s="2"/>
    </row>
    <row r="61" spans="1:40" ht="7.5" customHeight="1">
      <c r="F61" s="2" t="s">
        <v>206</v>
      </c>
      <c r="AL61" s="27"/>
      <c r="AM61" s="2"/>
    </row>
    <row r="62" spans="1:40">
      <c r="A62" s="19" t="s">
        <v>231</v>
      </c>
      <c r="AI62" s="27"/>
      <c r="AJ62" s="27"/>
      <c r="AK62" s="27"/>
      <c r="AL62" s="27"/>
      <c r="AM62" s="27"/>
    </row>
    <row r="63" spans="1:40" ht="14.25" thickBot="1">
      <c r="A63" s="32" t="s">
        <v>46</v>
      </c>
      <c r="B63" s="152" t="s">
        <v>180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4"/>
      <c r="AI63" s="36"/>
      <c r="AJ63" s="36"/>
      <c r="AK63" s="36"/>
      <c r="AL63" s="36"/>
      <c r="AM63" s="36"/>
    </row>
    <row r="64" spans="1:40" ht="23.1" customHeight="1" thickTop="1" thickBot="1">
      <c r="A64" s="155" t="s">
        <v>108</v>
      </c>
      <c r="B64" s="109" t="s">
        <v>207</v>
      </c>
      <c r="C64" s="110"/>
      <c r="D64" s="109" t="s">
        <v>209</v>
      </c>
      <c r="E64" s="111"/>
      <c r="F64" s="111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3" t="s">
        <v>212</v>
      </c>
      <c r="V64" s="114"/>
      <c r="W64" s="115"/>
      <c r="X64" s="115"/>
      <c r="Y64" s="116"/>
      <c r="Z64" s="157" t="s">
        <v>160</v>
      </c>
      <c r="AA64" s="111"/>
      <c r="AB64" s="111"/>
      <c r="AC64" s="137"/>
      <c r="AD64" s="137"/>
      <c r="AE64" s="138"/>
      <c r="AH64" s="6"/>
      <c r="AI64" s="72" t="s">
        <v>10</v>
      </c>
      <c r="AJ64" s="72" t="s">
        <v>11</v>
      </c>
      <c r="AK64" s="72" t="s">
        <v>12</v>
      </c>
      <c r="AL64" s="72" t="s">
        <v>36</v>
      </c>
      <c r="AM64" s="72" t="s">
        <v>4</v>
      </c>
    </row>
    <row r="65" spans="1:40" ht="14.25" thickTop="1">
      <c r="A65" s="156"/>
      <c r="B65" s="82" t="s">
        <v>208</v>
      </c>
      <c r="C65" s="83"/>
      <c r="D65" s="86" t="s">
        <v>210</v>
      </c>
      <c r="E65" s="87"/>
      <c r="F65" s="87"/>
      <c r="G65" s="88" t="s">
        <v>150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9"/>
      <c r="W65" s="90" t="s">
        <v>211</v>
      </c>
      <c r="X65" s="87"/>
      <c r="Y65" s="87"/>
      <c r="Z65" s="87"/>
      <c r="AA65" s="51"/>
      <c r="AB65" s="61" t="s">
        <v>216</v>
      </c>
      <c r="AC65" s="51"/>
      <c r="AD65" s="61" t="s">
        <v>216</v>
      </c>
      <c r="AE65" s="52"/>
      <c r="AH65" s="6" t="s">
        <v>109</v>
      </c>
      <c r="AI65" s="33"/>
      <c r="AJ65" s="33"/>
      <c r="AK65" s="33"/>
      <c r="AL65" s="34"/>
      <c r="AM65" s="33"/>
      <c r="AN65" s="1" t="str">
        <f>$S$5&amp;","&amp;AI65&amp;","&amp;AJ65&amp;","&amp;AK65&amp;",15,"&amp;AL65&amp;","&amp;AM65&amp;","&amp;AA65&amp;","&amp;AC65&amp;","&amp;AE65&amp;",外国科目認定"</f>
        <v>,,,,15,,,,,,外国科目認定</v>
      </c>
    </row>
    <row r="66" spans="1:40" ht="14.25" customHeight="1">
      <c r="A66" s="165"/>
      <c r="B66" s="82"/>
      <c r="C66" s="83"/>
      <c r="D66" s="134" t="s">
        <v>209</v>
      </c>
      <c r="E66" s="123"/>
      <c r="F66" s="123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6"/>
      <c r="W66" s="123" t="s">
        <v>163</v>
      </c>
      <c r="X66" s="123"/>
      <c r="Y66" s="123"/>
      <c r="Z66" s="123"/>
      <c r="AA66" s="117"/>
      <c r="AB66" s="117"/>
      <c r="AC66" s="117"/>
      <c r="AD66" s="117"/>
      <c r="AE66" s="118"/>
      <c r="AF66" s="21">
        <f>LEN(AA66)-LEN(SUBSTITUTE(SUBSTITUTE(AA66,",",""),"/",""))</f>
        <v>0</v>
      </c>
      <c r="AH66" s="6"/>
      <c r="AI66" s="27"/>
      <c r="AJ66" s="27"/>
      <c r="AK66" s="27"/>
      <c r="AL66" s="27"/>
      <c r="AM66" s="27"/>
    </row>
    <row r="67" spans="1:40" ht="3" customHeight="1">
      <c r="A67" s="99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1"/>
      <c r="AF67" s="21"/>
      <c r="AG67" s="21"/>
      <c r="AH67" s="35"/>
      <c r="AI67" s="36"/>
      <c r="AJ67" s="36"/>
      <c r="AK67" s="36"/>
      <c r="AL67" s="36"/>
      <c r="AM67" s="36"/>
    </row>
    <row r="68" spans="1:40" ht="23.1" customHeight="1" thickBot="1">
      <c r="A68" s="164" t="s">
        <v>110</v>
      </c>
      <c r="B68" s="124" t="s">
        <v>207</v>
      </c>
      <c r="C68" s="125"/>
      <c r="D68" s="124" t="s">
        <v>209</v>
      </c>
      <c r="E68" s="126"/>
      <c r="F68" s="126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8" t="s">
        <v>212</v>
      </c>
      <c r="V68" s="129"/>
      <c r="W68" s="130"/>
      <c r="X68" s="130"/>
      <c r="Y68" s="131"/>
      <c r="Z68" s="132" t="s">
        <v>160</v>
      </c>
      <c r="AA68" s="126"/>
      <c r="AB68" s="126"/>
      <c r="AC68" s="102"/>
      <c r="AD68" s="102"/>
      <c r="AE68" s="103"/>
      <c r="AH68" s="6"/>
      <c r="AI68" s="72" t="s">
        <v>10</v>
      </c>
      <c r="AJ68" s="72" t="s">
        <v>11</v>
      </c>
      <c r="AK68" s="72" t="s">
        <v>12</v>
      </c>
      <c r="AL68" s="72" t="s">
        <v>36</v>
      </c>
      <c r="AM68" s="72" t="s">
        <v>4</v>
      </c>
    </row>
    <row r="69" spans="1:40" ht="14.25" thickTop="1">
      <c r="A69" s="156"/>
      <c r="B69" s="82" t="s">
        <v>208</v>
      </c>
      <c r="C69" s="83"/>
      <c r="D69" s="86" t="s">
        <v>210</v>
      </c>
      <c r="E69" s="87"/>
      <c r="F69" s="87"/>
      <c r="G69" s="88" t="s">
        <v>150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9"/>
      <c r="W69" s="90" t="s">
        <v>211</v>
      </c>
      <c r="X69" s="87"/>
      <c r="Y69" s="87"/>
      <c r="Z69" s="87"/>
      <c r="AA69" s="51"/>
      <c r="AB69" s="61" t="s">
        <v>216</v>
      </c>
      <c r="AC69" s="51"/>
      <c r="AD69" s="61" t="s">
        <v>216</v>
      </c>
      <c r="AE69" s="52"/>
      <c r="AH69" s="6" t="s">
        <v>111</v>
      </c>
      <c r="AI69" s="33"/>
      <c r="AJ69" s="33"/>
      <c r="AK69" s="33"/>
      <c r="AL69" s="34"/>
      <c r="AM69" s="33"/>
      <c r="AN69" s="1" t="str">
        <f>$S$5&amp;","&amp;AI69&amp;","&amp;AJ69&amp;","&amp;AK69&amp;",15,"&amp;AL69&amp;","&amp;AM69&amp;","&amp;AA69&amp;","&amp;AC69&amp;","&amp;AE69&amp;",外国科目認定"</f>
        <v>,,,,15,,,,,,外国科目認定</v>
      </c>
    </row>
    <row r="70" spans="1:40" ht="14.25" customHeight="1">
      <c r="A70" s="165"/>
      <c r="B70" s="82"/>
      <c r="C70" s="83"/>
      <c r="D70" s="134" t="s">
        <v>209</v>
      </c>
      <c r="E70" s="123"/>
      <c r="F70" s="123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6"/>
      <c r="W70" s="123" t="s">
        <v>163</v>
      </c>
      <c r="X70" s="123"/>
      <c r="Y70" s="123"/>
      <c r="Z70" s="123"/>
      <c r="AA70" s="117"/>
      <c r="AB70" s="117"/>
      <c r="AC70" s="117"/>
      <c r="AD70" s="117"/>
      <c r="AE70" s="118"/>
      <c r="AF70" s="21">
        <f>LEN(AA70)-LEN(SUBSTITUTE(SUBSTITUTE(AA70,",",""),"/",""))</f>
        <v>0</v>
      </c>
      <c r="AH70" s="6"/>
      <c r="AI70" s="27"/>
      <c r="AJ70" s="27"/>
      <c r="AK70" s="27"/>
      <c r="AL70" s="27"/>
      <c r="AM70" s="27"/>
    </row>
    <row r="71" spans="1:40" ht="3" customHeight="1">
      <c r="A71" s="99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1"/>
      <c r="AF71" s="21"/>
      <c r="AG71" s="21"/>
      <c r="AH71" s="35"/>
      <c r="AI71" s="36"/>
      <c r="AJ71" s="36"/>
      <c r="AK71" s="36"/>
      <c r="AL71" s="36"/>
      <c r="AM71" s="36"/>
    </row>
    <row r="72" spans="1:40" ht="23.1" customHeight="1" thickBot="1">
      <c r="A72" s="164" t="s">
        <v>112</v>
      </c>
      <c r="B72" s="124" t="s">
        <v>207</v>
      </c>
      <c r="C72" s="125"/>
      <c r="D72" s="124" t="s">
        <v>209</v>
      </c>
      <c r="E72" s="126"/>
      <c r="F72" s="126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8" t="s">
        <v>212</v>
      </c>
      <c r="V72" s="129"/>
      <c r="W72" s="130"/>
      <c r="X72" s="130"/>
      <c r="Y72" s="131"/>
      <c r="Z72" s="132" t="s">
        <v>160</v>
      </c>
      <c r="AA72" s="126"/>
      <c r="AB72" s="126"/>
      <c r="AC72" s="102"/>
      <c r="AD72" s="102"/>
      <c r="AE72" s="103"/>
      <c r="AH72" s="6"/>
      <c r="AI72" s="72" t="s">
        <v>10</v>
      </c>
      <c r="AJ72" s="72" t="s">
        <v>11</v>
      </c>
      <c r="AK72" s="72" t="s">
        <v>12</v>
      </c>
      <c r="AL72" s="72" t="s">
        <v>36</v>
      </c>
      <c r="AM72" s="72" t="s">
        <v>4</v>
      </c>
    </row>
    <row r="73" spans="1:40" ht="14.25" thickTop="1">
      <c r="A73" s="156"/>
      <c r="B73" s="82" t="s">
        <v>208</v>
      </c>
      <c r="C73" s="83"/>
      <c r="D73" s="84" t="s">
        <v>210</v>
      </c>
      <c r="E73" s="133"/>
      <c r="F73" s="133"/>
      <c r="G73" s="88" t="s">
        <v>150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9"/>
      <c r="W73" s="90" t="s">
        <v>211</v>
      </c>
      <c r="X73" s="87"/>
      <c r="Y73" s="87"/>
      <c r="Z73" s="87"/>
      <c r="AA73" s="51"/>
      <c r="AB73" s="61" t="s">
        <v>216</v>
      </c>
      <c r="AC73" s="51"/>
      <c r="AD73" s="61" t="s">
        <v>216</v>
      </c>
      <c r="AE73" s="52"/>
      <c r="AH73" s="6" t="s">
        <v>113</v>
      </c>
      <c r="AI73" s="33"/>
      <c r="AJ73" s="33"/>
      <c r="AK73" s="33"/>
      <c r="AL73" s="34"/>
      <c r="AM73" s="33"/>
      <c r="AN73" s="1" t="str">
        <f>$S$5&amp;","&amp;AI73&amp;","&amp;AJ73&amp;","&amp;AK73&amp;",15,"&amp;AL73&amp;","&amp;AM73&amp;","&amp;AA73&amp;","&amp;AC73&amp;","&amp;AE73&amp;",外国科目認定"</f>
        <v>,,,,15,,,,,,外国科目認定</v>
      </c>
    </row>
    <row r="74" spans="1:40" ht="14.25" customHeight="1">
      <c r="A74" s="165"/>
      <c r="B74" s="82"/>
      <c r="C74" s="83"/>
      <c r="D74" s="134" t="s">
        <v>209</v>
      </c>
      <c r="E74" s="123"/>
      <c r="F74" s="123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6"/>
      <c r="W74" s="123" t="s">
        <v>163</v>
      </c>
      <c r="X74" s="123"/>
      <c r="Y74" s="123"/>
      <c r="Z74" s="123"/>
      <c r="AA74" s="117"/>
      <c r="AB74" s="117"/>
      <c r="AC74" s="117"/>
      <c r="AD74" s="117"/>
      <c r="AE74" s="118"/>
      <c r="AF74" s="21">
        <f>LEN(AA74)-LEN(SUBSTITUTE(SUBSTITUTE(AA74,",",""),"/",""))</f>
        <v>0</v>
      </c>
      <c r="AH74" s="6"/>
      <c r="AI74" s="27"/>
      <c r="AJ74" s="27"/>
      <c r="AK74" s="27"/>
      <c r="AL74" s="27"/>
      <c r="AM74" s="27"/>
    </row>
    <row r="75" spans="1:40" ht="3" customHeight="1">
      <c r="A75" s="99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1"/>
      <c r="AF75" s="21"/>
      <c r="AG75" s="21"/>
      <c r="AH75" s="35"/>
      <c r="AI75" s="36"/>
      <c r="AJ75" s="36"/>
      <c r="AK75" s="36"/>
      <c r="AL75" s="36"/>
      <c r="AM75" s="36"/>
    </row>
    <row r="76" spans="1:40" ht="23.1" customHeight="1" thickBot="1">
      <c r="A76" s="156" t="s">
        <v>114</v>
      </c>
      <c r="B76" s="124" t="s">
        <v>207</v>
      </c>
      <c r="C76" s="125"/>
      <c r="D76" s="124" t="s">
        <v>209</v>
      </c>
      <c r="E76" s="126"/>
      <c r="F76" s="126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8" t="s">
        <v>212</v>
      </c>
      <c r="V76" s="129"/>
      <c r="W76" s="130"/>
      <c r="X76" s="130"/>
      <c r="Y76" s="131"/>
      <c r="Z76" s="132" t="s">
        <v>160</v>
      </c>
      <c r="AA76" s="126"/>
      <c r="AB76" s="126"/>
      <c r="AC76" s="102"/>
      <c r="AD76" s="102"/>
      <c r="AE76" s="103"/>
      <c r="AH76" s="6"/>
      <c r="AI76" s="72" t="s">
        <v>10</v>
      </c>
      <c r="AJ76" s="72" t="s">
        <v>11</v>
      </c>
      <c r="AK76" s="72" t="s">
        <v>12</v>
      </c>
      <c r="AL76" s="72" t="s">
        <v>36</v>
      </c>
      <c r="AM76" s="72" t="s">
        <v>4</v>
      </c>
    </row>
    <row r="77" spans="1:40" ht="14.25" thickTop="1">
      <c r="A77" s="156"/>
      <c r="B77" s="82" t="s">
        <v>208</v>
      </c>
      <c r="C77" s="83"/>
      <c r="D77" s="86" t="s">
        <v>210</v>
      </c>
      <c r="E77" s="87"/>
      <c r="F77" s="87"/>
      <c r="G77" s="88" t="s">
        <v>150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9"/>
      <c r="W77" s="90" t="s">
        <v>211</v>
      </c>
      <c r="X77" s="87"/>
      <c r="Y77" s="87"/>
      <c r="Z77" s="87"/>
      <c r="AA77" s="51"/>
      <c r="AB77" s="61" t="s">
        <v>216</v>
      </c>
      <c r="AC77" s="51"/>
      <c r="AD77" s="61" t="s">
        <v>216</v>
      </c>
      <c r="AE77" s="52"/>
      <c r="AH77" s="6" t="s">
        <v>115</v>
      </c>
      <c r="AI77" s="33"/>
      <c r="AJ77" s="33"/>
      <c r="AK77" s="33"/>
      <c r="AL77" s="34"/>
      <c r="AM77" s="33"/>
      <c r="AN77" s="1" t="str">
        <f>$S$5&amp;","&amp;AI77&amp;","&amp;AJ77&amp;","&amp;AK77&amp;",15,"&amp;AL77&amp;","&amp;AM77&amp;","&amp;AA77&amp;","&amp;AC77&amp;","&amp;AE77&amp;",外国科目認定"</f>
        <v>,,,,15,,,,,,外国科目認定</v>
      </c>
    </row>
    <row r="78" spans="1:40" ht="14.25" customHeight="1">
      <c r="A78" s="156"/>
      <c r="B78" s="82"/>
      <c r="C78" s="83"/>
      <c r="D78" s="134" t="s">
        <v>209</v>
      </c>
      <c r="E78" s="123"/>
      <c r="F78" s="123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6"/>
      <c r="W78" s="123" t="s">
        <v>163</v>
      </c>
      <c r="X78" s="123"/>
      <c r="Y78" s="123"/>
      <c r="Z78" s="123"/>
      <c r="AA78" s="117"/>
      <c r="AB78" s="117"/>
      <c r="AC78" s="117"/>
      <c r="AD78" s="117"/>
      <c r="AE78" s="118"/>
      <c r="AF78" s="21">
        <f>LEN(AA78)-LEN(SUBSTITUTE(SUBSTITUTE(AA78,",",""),"/",""))</f>
        <v>0</v>
      </c>
      <c r="AH78" s="6"/>
      <c r="AI78" s="27"/>
      <c r="AJ78" s="27"/>
      <c r="AK78" s="27"/>
      <c r="AL78" s="27"/>
      <c r="AM78" s="27"/>
    </row>
    <row r="79" spans="1:40" ht="3" customHeight="1">
      <c r="A79" s="99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1"/>
      <c r="AF79" s="21"/>
      <c r="AG79" s="21"/>
      <c r="AH79" s="35"/>
      <c r="AI79" s="36"/>
      <c r="AJ79" s="36"/>
      <c r="AK79" s="36"/>
      <c r="AL79" s="36"/>
      <c r="AM79" s="36"/>
    </row>
    <row r="80" spans="1:40" ht="23.1" customHeight="1" thickBot="1">
      <c r="A80" s="164" t="s">
        <v>116</v>
      </c>
      <c r="B80" s="124" t="s">
        <v>207</v>
      </c>
      <c r="C80" s="125"/>
      <c r="D80" s="124" t="s">
        <v>209</v>
      </c>
      <c r="E80" s="126"/>
      <c r="F80" s="126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8" t="s">
        <v>212</v>
      </c>
      <c r="V80" s="129"/>
      <c r="W80" s="130"/>
      <c r="X80" s="130"/>
      <c r="Y80" s="131"/>
      <c r="Z80" s="132" t="s">
        <v>160</v>
      </c>
      <c r="AA80" s="126"/>
      <c r="AB80" s="126"/>
      <c r="AC80" s="102"/>
      <c r="AD80" s="102"/>
      <c r="AE80" s="103"/>
      <c r="AH80" s="6"/>
      <c r="AI80" s="72" t="s">
        <v>10</v>
      </c>
      <c r="AJ80" s="72" t="s">
        <v>11</v>
      </c>
      <c r="AK80" s="72" t="s">
        <v>12</v>
      </c>
      <c r="AL80" s="72" t="s">
        <v>36</v>
      </c>
      <c r="AM80" s="72" t="s">
        <v>4</v>
      </c>
    </row>
    <row r="81" spans="1:40" ht="14.25" thickTop="1">
      <c r="A81" s="156"/>
      <c r="B81" s="82" t="s">
        <v>208</v>
      </c>
      <c r="C81" s="83"/>
      <c r="D81" s="84" t="s">
        <v>210</v>
      </c>
      <c r="E81" s="133"/>
      <c r="F81" s="133"/>
      <c r="G81" s="88" t="s">
        <v>150</v>
      </c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9"/>
      <c r="W81" s="90" t="s">
        <v>211</v>
      </c>
      <c r="X81" s="87"/>
      <c r="Y81" s="87"/>
      <c r="Z81" s="87"/>
      <c r="AA81" s="51"/>
      <c r="AB81" s="61" t="s">
        <v>216</v>
      </c>
      <c r="AC81" s="51"/>
      <c r="AD81" s="61" t="s">
        <v>216</v>
      </c>
      <c r="AE81" s="52"/>
      <c r="AH81" s="6" t="s">
        <v>117</v>
      </c>
      <c r="AI81" s="33"/>
      <c r="AJ81" s="33"/>
      <c r="AK81" s="33"/>
      <c r="AL81" s="34"/>
      <c r="AM81" s="33"/>
      <c r="AN81" s="1" t="str">
        <f>$S$5&amp;","&amp;AI81&amp;","&amp;AJ81&amp;","&amp;AK81&amp;",15,"&amp;AL81&amp;","&amp;AM81&amp;","&amp;AA81&amp;","&amp;AC81&amp;","&amp;AE81&amp;",外国科目認定"</f>
        <v>,,,,15,,,,,,外国科目認定</v>
      </c>
    </row>
    <row r="82" spans="1:40" ht="14.25" customHeight="1">
      <c r="A82" s="165"/>
      <c r="B82" s="82"/>
      <c r="C82" s="83"/>
      <c r="D82" s="134" t="s">
        <v>209</v>
      </c>
      <c r="E82" s="123"/>
      <c r="F82" s="123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6"/>
      <c r="W82" s="123" t="s">
        <v>163</v>
      </c>
      <c r="X82" s="123"/>
      <c r="Y82" s="123"/>
      <c r="Z82" s="123"/>
      <c r="AA82" s="117"/>
      <c r="AB82" s="117"/>
      <c r="AC82" s="117"/>
      <c r="AD82" s="117"/>
      <c r="AE82" s="118"/>
      <c r="AF82" s="21">
        <f>LEN(AA82)-LEN(SUBSTITUTE(SUBSTITUTE(AA82,",",""),"/",""))</f>
        <v>0</v>
      </c>
      <c r="AH82" s="6"/>
      <c r="AI82" s="27"/>
      <c r="AJ82" s="27"/>
      <c r="AK82" s="27"/>
      <c r="AL82" s="27"/>
      <c r="AM82" s="27"/>
    </row>
    <row r="83" spans="1:40" ht="3" customHeight="1">
      <c r="A83" s="99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1"/>
      <c r="AF83" s="21"/>
      <c r="AG83" s="21"/>
      <c r="AH83" s="35"/>
      <c r="AI83" s="36"/>
      <c r="AJ83" s="36"/>
      <c r="AK83" s="36"/>
      <c r="AL83" s="36"/>
      <c r="AM83" s="36"/>
    </row>
    <row r="84" spans="1:40" ht="23.1" customHeight="1" thickBot="1">
      <c r="A84" s="164" t="s">
        <v>118</v>
      </c>
      <c r="B84" s="124" t="s">
        <v>207</v>
      </c>
      <c r="C84" s="125"/>
      <c r="D84" s="124" t="s">
        <v>209</v>
      </c>
      <c r="E84" s="126"/>
      <c r="F84" s="126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8" t="s">
        <v>212</v>
      </c>
      <c r="V84" s="129"/>
      <c r="W84" s="130"/>
      <c r="X84" s="130"/>
      <c r="Y84" s="131"/>
      <c r="Z84" s="132" t="s">
        <v>160</v>
      </c>
      <c r="AA84" s="126"/>
      <c r="AB84" s="126"/>
      <c r="AC84" s="102"/>
      <c r="AD84" s="102"/>
      <c r="AE84" s="103"/>
      <c r="AH84" s="6"/>
      <c r="AI84" s="72" t="s">
        <v>10</v>
      </c>
      <c r="AJ84" s="72" t="s">
        <v>11</v>
      </c>
      <c r="AK84" s="72" t="s">
        <v>12</v>
      </c>
      <c r="AL84" s="72" t="s">
        <v>36</v>
      </c>
      <c r="AM84" s="72" t="s">
        <v>4</v>
      </c>
    </row>
    <row r="85" spans="1:40" ht="14.25" thickTop="1">
      <c r="A85" s="156"/>
      <c r="B85" s="82" t="s">
        <v>208</v>
      </c>
      <c r="C85" s="83"/>
      <c r="D85" s="84" t="s">
        <v>210</v>
      </c>
      <c r="E85" s="133"/>
      <c r="F85" s="133"/>
      <c r="G85" s="88" t="s">
        <v>150</v>
      </c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9"/>
      <c r="W85" s="90" t="s">
        <v>211</v>
      </c>
      <c r="X85" s="87"/>
      <c r="Y85" s="87"/>
      <c r="Z85" s="87"/>
      <c r="AA85" s="51"/>
      <c r="AB85" s="61" t="s">
        <v>216</v>
      </c>
      <c r="AC85" s="51"/>
      <c r="AD85" s="61" t="s">
        <v>216</v>
      </c>
      <c r="AE85" s="52"/>
      <c r="AH85" s="6" t="s">
        <v>119</v>
      </c>
      <c r="AI85" s="33"/>
      <c r="AJ85" s="33"/>
      <c r="AK85" s="33"/>
      <c r="AL85" s="34"/>
      <c r="AM85" s="33"/>
      <c r="AN85" s="1" t="str">
        <f>$S$5&amp;","&amp;AI85&amp;","&amp;AJ85&amp;","&amp;AK85&amp;",15,"&amp;AL85&amp;","&amp;AM85&amp;","&amp;AA85&amp;","&amp;AC85&amp;","&amp;AE85&amp;",外国科目認定"</f>
        <v>,,,,15,,,,,,外国科目認定</v>
      </c>
    </row>
    <row r="86" spans="1:40" ht="14.25" customHeight="1">
      <c r="A86" s="165"/>
      <c r="B86" s="82"/>
      <c r="C86" s="83"/>
      <c r="D86" s="134" t="s">
        <v>209</v>
      </c>
      <c r="E86" s="123"/>
      <c r="F86" s="123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6"/>
      <c r="W86" s="123" t="s">
        <v>163</v>
      </c>
      <c r="X86" s="123"/>
      <c r="Y86" s="123"/>
      <c r="Z86" s="123"/>
      <c r="AA86" s="117"/>
      <c r="AB86" s="117"/>
      <c r="AC86" s="117"/>
      <c r="AD86" s="117"/>
      <c r="AE86" s="118"/>
      <c r="AF86" s="21">
        <f>LEN(AA86)-LEN(SUBSTITUTE(SUBSTITUTE(AA86,",",""),"/",""))</f>
        <v>0</v>
      </c>
      <c r="AH86" s="6"/>
      <c r="AI86" s="27"/>
      <c r="AJ86" s="27"/>
      <c r="AK86" s="27"/>
      <c r="AL86" s="27"/>
      <c r="AM86" s="27"/>
    </row>
    <row r="87" spans="1:40" ht="3" customHeight="1">
      <c r="A87" s="99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1"/>
      <c r="AF87" s="21"/>
      <c r="AG87" s="21"/>
      <c r="AH87" s="35"/>
      <c r="AI87" s="36"/>
      <c r="AJ87" s="36"/>
      <c r="AK87" s="36"/>
      <c r="AL87" s="36"/>
      <c r="AM87" s="36"/>
    </row>
    <row r="88" spans="1:40" ht="23.1" customHeight="1" thickBot="1">
      <c r="A88" s="164" t="s">
        <v>120</v>
      </c>
      <c r="B88" s="124" t="s">
        <v>207</v>
      </c>
      <c r="C88" s="125"/>
      <c r="D88" s="124" t="s">
        <v>209</v>
      </c>
      <c r="E88" s="126"/>
      <c r="F88" s="126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8" t="s">
        <v>212</v>
      </c>
      <c r="V88" s="129"/>
      <c r="W88" s="130"/>
      <c r="X88" s="130"/>
      <c r="Y88" s="131"/>
      <c r="Z88" s="132" t="s">
        <v>160</v>
      </c>
      <c r="AA88" s="126"/>
      <c r="AB88" s="126"/>
      <c r="AC88" s="102"/>
      <c r="AD88" s="102"/>
      <c r="AE88" s="103"/>
      <c r="AH88" s="6"/>
      <c r="AI88" s="72" t="s">
        <v>10</v>
      </c>
      <c r="AJ88" s="72" t="s">
        <v>11</v>
      </c>
      <c r="AK88" s="72" t="s">
        <v>12</v>
      </c>
      <c r="AL88" s="72" t="s">
        <v>36</v>
      </c>
      <c r="AM88" s="72" t="s">
        <v>4</v>
      </c>
    </row>
    <row r="89" spans="1:40" ht="14.25" thickTop="1">
      <c r="A89" s="156"/>
      <c r="B89" s="82" t="s">
        <v>208</v>
      </c>
      <c r="C89" s="83"/>
      <c r="D89" s="86" t="s">
        <v>210</v>
      </c>
      <c r="E89" s="87"/>
      <c r="F89" s="87"/>
      <c r="G89" s="88" t="s">
        <v>150</v>
      </c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9"/>
      <c r="W89" s="90" t="s">
        <v>211</v>
      </c>
      <c r="X89" s="87"/>
      <c r="Y89" s="87"/>
      <c r="Z89" s="87"/>
      <c r="AA89" s="51"/>
      <c r="AB89" s="61" t="s">
        <v>216</v>
      </c>
      <c r="AC89" s="51"/>
      <c r="AD89" s="61" t="s">
        <v>216</v>
      </c>
      <c r="AE89" s="52"/>
      <c r="AH89" s="6" t="s">
        <v>121</v>
      </c>
      <c r="AI89" s="33"/>
      <c r="AJ89" s="33"/>
      <c r="AK89" s="33"/>
      <c r="AL89" s="34"/>
      <c r="AM89" s="33"/>
      <c r="AN89" s="1" t="str">
        <f>$S$5&amp;","&amp;AI89&amp;","&amp;AJ89&amp;","&amp;AK89&amp;",15,"&amp;AL89&amp;","&amp;AM89&amp;","&amp;AA89&amp;","&amp;AC89&amp;","&amp;AE89&amp;",外国科目認定"</f>
        <v>,,,,15,,,,,,外国科目認定</v>
      </c>
    </row>
    <row r="90" spans="1:40" ht="14.25" customHeight="1">
      <c r="A90" s="165"/>
      <c r="B90" s="82"/>
      <c r="C90" s="83"/>
      <c r="D90" s="134" t="s">
        <v>209</v>
      </c>
      <c r="E90" s="123"/>
      <c r="F90" s="123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6"/>
      <c r="W90" s="123" t="s">
        <v>163</v>
      </c>
      <c r="X90" s="123"/>
      <c r="Y90" s="123"/>
      <c r="Z90" s="123"/>
      <c r="AA90" s="117"/>
      <c r="AB90" s="117"/>
      <c r="AC90" s="117"/>
      <c r="AD90" s="117"/>
      <c r="AE90" s="118"/>
      <c r="AF90" s="21">
        <f>LEN(AA90)-LEN(SUBSTITUTE(SUBSTITUTE(AA90,",",""),"/",""))</f>
        <v>0</v>
      </c>
      <c r="AH90" s="6"/>
      <c r="AI90" s="27"/>
      <c r="AJ90" s="27"/>
      <c r="AK90" s="27"/>
      <c r="AL90" s="27"/>
      <c r="AM90" s="27"/>
    </row>
    <row r="91" spans="1:40" ht="3" customHeight="1">
      <c r="A91" s="99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1"/>
      <c r="AF91" s="21"/>
      <c r="AG91" s="21"/>
      <c r="AH91" s="35"/>
      <c r="AI91" s="36"/>
      <c r="AJ91" s="36"/>
      <c r="AK91" s="36"/>
      <c r="AL91" s="36"/>
      <c r="AM91" s="36"/>
    </row>
    <row r="92" spans="1:40" ht="23.1" customHeight="1" thickBot="1">
      <c r="A92" s="164" t="s">
        <v>122</v>
      </c>
      <c r="B92" s="124" t="s">
        <v>207</v>
      </c>
      <c r="C92" s="125"/>
      <c r="D92" s="124" t="s">
        <v>209</v>
      </c>
      <c r="E92" s="126"/>
      <c r="F92" s="126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8" t="s">
        <v>212</v>
      </c>
      <c r="V92" s="129"/>
      <c r="W92" s="130"/>
      <c r="X92" s="130"/>
      <c r="Y92" s="131"/>
      <c r="Z92" s="132" t="s">
        <v>160</v>
      </c>
      <c r="AA92" s="126"/>
      <c r="AB92" s="126"/>
      <c r="AC92" s="102"/>
      <c r="AD92" s="102"/>
      <c r="AE92" s="103"/>
      <c r="AH92" s="6"/>
      <c r="AI92" s="72" t="s">
        <v>10</v>
      </c>
      <c r="AJ92" s="72" t="s">
        <v>11</v>
      </c>
      <c r="AK92" s="72" t="s">
        <v>12</v>
      </c>
      <c r="AL92" s="72" t="s">
        <v>36</v>
      </c>
      <c r="AM92" s="72" t="s">
        <v>4</v>
      </c>
    </row>
    <row r="93" spans="1:40" ht="14.25" thickTop="1">
      <c r="A93" s="156"/>
      <c r="B93" s="82" t="s">
        <v>208</v>
      </c>
      <c r="C93" s="83"/>
      <c r="D93" s="86" t="s">
        <v>210</v>
      </c>
      <c r="E93" s="87"/>
      <c r="F93" s="87"/>
      <c r="G93" s="88" t="s">
        <v>150</v>
      </c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9"/>
      <c r="W93" s="90" t="s">
        <v>211</v>
      </c>
      <c r="X93" s="87"/>
      <c r="Y93" s="87"/>
      <c r="Z93" s="87"/>
      <c r="AA93" s="51"/>
      <c r="AB93" s="61" t="s">
        <v>216</v>
      </c>
      <c r="AC93" s="51"/>
      <c r="AD93" s="61" t="s">
        <v>216</v>
      </c>
      <c r="AE93" s="52"/>
      <c r="AH93" s="6" t="s">
        <v>123</v>
      </c>
      <c r="AI93" s="33"/>
      <c r="AJ93" s="33"/>
      <c r="AK93" s="33"/>
      <c r="AL93" s="34"/>
      <c r="AM93" s="33"/>
      <c r="AN93" s="1" t="str">
        <f>$S$5&amp;","&amp;AI93&amp;","&amp;AJ93&amp;","&amp;AK93&amp;",15,"&amp;AL93&amp;","&amp;AM93&amp;","&amp;AA93&amp;","&amp;AC93&amp;","&amp;AE93&amp;",外国科目認定"</f>
        <v>,,,,15,,,,,,外国科目認定</v>
      </c>
    </row>
    <row r="94" spans="1:40" ht="14.25" customHeight="1">
      <c r="A94" s="156"/>
      <c r="B94" s="84"/>
      <c r="C94" s="85"/>
      <c r="D94" s="91" t="s">
        <v>209</v>
      </c>
      <c r="E94" s="92"/>
      <c r="F94" s="92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4"/>
      <c r="W94" s="92" t="s">
        <v>163</v>
      </c>
      <c r="X94" s="92"/>
      <c r="Y94" s="92"/>
      <c r="Z94" s="92"/>
      <c r="AA94" s="97"/>
      <c r="AB94" s="97"/>
      <c r="AC94" s="97"/>
      <c r="AD94" s="97"/>
      <c r="AE94" s="98"/>
      <c r="AF94" s="21">
        <f>LEN(AA94)-LEN(SUBSTITUTE(SUBSTITUTE(AA94,",",""),"/",""))</f>
        <v>0</v>
      </c>
      <c r="AH94" s="6"/>
      <c r="AI94" s="27"/>
      <c r="AJ94" s="27"/>
      <c r="AK94" s="27"/>
      <c r="AL94" s="27"/>
      <c r="AM94" s="27"/>
    </row>
    <row r="95" spans="1:40" ht="8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40" ht="6.75" customHeight="1"/>
    <row r="97" spans="1:43">
      <c r="A97" s="18" t="s">
        <v>48</v>
      </c>
      <c r="AH97" s="2" t="s">
        <v>30</v>
      </c>
    </row>
    <row r="98" spans="1:43">
      <c r="A98" s="30" t="s">
        <v>235</v>
      </c>
      <c r="AI98" s="73" t="s">
        <v>10</v>
      </c>
      <c r="AJ98" s="73" t="s">
        <v>11</v>
      </c>
      <c r="AK98" s="74" t="s">
        <v>12</v>
      </c>
      <c r="AL98" s="74" t="s">
        <v>36</v>
      </c>
      <c r="AM98" s="74" t="s">
        <v>4</v>
      </c>
      <c r="AN98" s="74" t="s">
        <v>27</v>
      </c>
      <c r="AO98" s="74" t="s">
        <v>28</v>
      </c>
      <c r="AP98" s="74" t="s">
        <v>29</v>
      </c>
    </row>
    <row r="99" spans="1:43">
      <c r="B99" s="29"/>
      <c r="F99" s="6" t="s">
        <v>50</v>
      </c>
      <c r="G99" s="5">
        <f>COUNTA(AA32,AA36,AA40,AA44,AA48,AA52,AA56,AA60,AA66,AA70,AA74,AA78,AA82,AA86,AA90,AA94)+SUM(AF32:AF94)</f>
        <v>0</v>
      </c>
      <c r="J99" s="27"/>
      <c r="K99" s="27"/>
      <c r="M99" s="6" t="s">
        <v>51</v>
      </c>
      <c r="N99" s="78">
        <f>IF(SUM(AF32:AF94)=0,AA32+AA36+AA40+AA44+AA48+AA52+AA56+AA60+AA66+AA70+AA74+AA78+AA82+AA86+AA90+AA94,"")</f>
        <v>0</v>
      </c>
      <c r="AI99" s="25"/>
      <c r="AJ99" s="25"/>
      <c r="AK99" s="25"/>
      <c r="AL99" s="25"/>
      <c r="AM99" s="25"/>
      <c r="AN99" s="25"/>
      <c r="AO99" s="25"/>
      <c r="AP99" s="25"/>
      <c r="AQ99" s="1" t="str">
        <f>$S$5&amp;","&amp;AI99&amp;","&amp;AJ99&amp;","&amp;AK99&amp;",15,"&amp;AL99&amp;","&amp;AM99&amp;","&amp;AN99&amp;","&amp;AO99&amp;","&amp;AP99&amp;",外国科目認定"</f>
        <v>,,,,15,,,,,,外国科目認定</v>
      </c>
    </row>
    <row r="100" spans="1:43">
      <c r="B100" s="29"/>
      <c r="F100" s="6" t="s">
        <v>88</v>
      </c>
      <c r="G100" s="81" t="str">
        <f>IF(Q9="Include",G8,"")</f>
        <v/>
      </c>
      <c r="H100" s="81"/>
      <c r="I100" s="81"/>
      <c r="J100" s="81"/>
      <c r="K100" s="81"/>
      <c r="L100" s="26" t="s">
        <v>5</v>
      </c>
      <c r="M100" s="81" t="str">
        <f>IF(Q9="Include",L8,"")</f>
        <v/>
      </c>
      <c r="N100" s="81"/>
      <c r="O100" s="81"/>
      <c r="P100" s="81"/>
      <c r="Q100" s="81"/>
      <c r="AI100" s="25"/>
      <c r="AJ100" s="25"/>
      <c r="AK100" s="25"/>
      <c r="AL100" s="25"/>
      <c r="AM100" s="25"/>
      <c r="AN100" s="25"/>
      <c r="AO100" s="25"/>
      <c r="AP100" s="25"/>
      <c r="AQ100" s="1" t="str">
        <f t="shared" ref="AQ100:AQ106" si="0">$S$5&amp;","&amp;AI100&amp;","&amp;AJ100&amp;","&amp;AK100&amp;",15,"&amp;AL100&amp;","&amp;AM100&amp;","&amp;AN100&amp;","&amp;AO100&amp;","&amp;AP100&amp;",外国科目認定"</f>
        <v>,,,,15,,,,,,外国科目認定</v>
      </c>
    </row>
    <row r="101" spans="1:43">
      <c r="AI101" s="25"/>
      <c r="AJ101" s="25"/>
      <c r="AK101" s="25"/>
      <c r="AL101" s="25"/>
      <c r="AM101" s="25"/>
      <c r="AN101" s="25"/>
      <c r="AO101" s="25"/>
      <c r="AP101" s="25"/>
      <c r="AQ101" s="1" t="str">
        <f t="shared" si="0"/>
        <v>,,,,15,,,,,,外国科目認定</v>
      </c>
    </row>
    <row r="102" spans="1:43">
      <c r="H102" s="2" t="s">
        <v>89</v>
      </c>
      <c r="J102" s="95" t="s">
        <v>79</v>
      </c>
      <c r="K102" s="95"/>
      <c r="L102" s="95"/>
      <c r="M102" s="95"/>
      <c r="N102" s="95"/>
      <c r="O102" s="80" t="s">
        <v>53</v>
      </c>
      <c r="P102" s="80"/>
      <c r="Q102" s="80"/>
      <c r="R102" s="80"/>
      <c r="S102" s="80"/>
      <c r="T102" s="80"/>
      <c r="U102" s="80"/>
      <c r="V102" s="80"/>
      <c r="W102" s="96"/>
      <c r="X102" s="96"/>
      <c r="Y102" s="96"/>
      <c r="Z102" s="96"/>
      <c r="AA102" s="96"/>
      <c r="AB102" s="96"/>
      <c r="AC102" s="96"/>
      <c r="AD102" s="96"/>
      <c r="AE102" s="96"/>
      <c r="AI102" s="25"/>
      <c r="AJ102" s="25"/>
      <c r="AK102" s="25"/>
      <c r="AL102" s="25"/>
      <c r="AM102" s="25"/>
      <c r="AN102" s="25"/>
      <c r="AO102" s="25"/>
      <c r="AP102" s="25"/>
      <c r="AQ102" s="1" t="str">
        <f t="shared" si="0"/>
        <v>,,,,15,,,,,,外国科目認定</v>
      </c>
    </row>
    <row r="103" spans="1:43">
      <c r="AI103" s="25"/>
      <c r="AJ103" s="25"/>
      <c r="AK103" s="25"/>
      <c r="AL103" s="25"/>
      <c r="AM103" s="25"/>
      <c r="AN103" s="25"/>
      <c r="AO103" s="25"/>
      <c r="AP103" s="25"/>
      <c r="AQ103" s="1" t="str">
        <f t="shared" si="0"/>
        <v>,,,,15,,,,,,外国科目認定</v>
      </c>
    </row>
    <row r="104" spans="1:43">
      <c r="H104" s="2" t="s">
        <v>52</v>
      </c>
      <c r="J104" s="95" t="s">
        <v>79</v>
      </c>
      <c r="K104" s="95"/>
      <c r="L104" s="95"/>
      <c r="M104" s="95"/>
      <c r="N104" s="95"/>
      <c r="O104" s="79" t="s">
        <v>54</v>
      </c>
      <c r="P104" s="79"/>
      <c r="Q104" s="79"/>
      <c r="R104" s="79"/>
      <c r="S104" s="79"/>
      <c r="T104" s="79"/>
      <c r="U104" s="79"/>
      <c r="V104" s="79"/>
      <c r="W104" s="96"/>
      <c r="X104" s="96"/>
      <c r="Y104" s="96"/>
      <c r="Z104" s="96"/>
      <c r="AA104" s="96"/>
      <c r="AB104" s="96"/>
      <c r="AC104" s="96"/>
      <c r="AD104" s="96"/>
      <c r="AE104" s="96"/>
      <c r="AI104" s="25"/>
      <c r="AJ104" s="25"/>
      <c r="AK104" s="25"/>
      <c r="AL104" s="25"/>
      <c r="AM104" s="25"/>
      <c r="AN104" s="25"/>
      <c r="AO104" s="25"/>
      <c r="AP104" s="25"/>
      <c r="AQ104" s="1" t="str">
        <f t="shared" si="0"/>
        <v>,,,,15,,,,,,外国科目認定</v>
      </c>
    </row>
    <row r="105" spans="1:43">
      <c r="AI105" s="25"/>
      <c r="AJ105" s="25"/>
      <c r="AK105" s="25"/>
      <c r="AL105" s="25"/>
      <c r="AM105" s="25"/>
      <c r="AN105" s="25"/>
      <c r="AO105" s="25"/>
      <c r="AP105" s="25"/>
      <c r="AQ105" s="1" t="str">
        <f t="shared" si="0"/>
        <v>,,,,15,,,,,,外国科目認定</v>
      </c>
    </row>
    <row r="106" spans="1:43">
      <c r="AI106" s="25"/>
      <c r="AJ106" s="25"/>
      <c r="AK106" s="25"/>
      <c r="AL106" s="25"/>
      <c r="AM106" s="25"/>
      <c r="AN106" s="25"/>
      <c r="AO106" s="25"/>
      <c r="AP106" s="25"/>
      <c r="AQ106" s="1" t="str">
        <f t="shared" si="0"/>
        <v>,,,,15,,,,,,外国科目認定</v>
      </c>
    </row>
  </sheetData>
  <mergeCells count="306">
    <mergeCell ref="G38:T38"/>
    <mergeCell ref="U38:V38"/>
    <mergeCell ref="W38:Y38"/>
    <mergeCell ref="B39:C40"/>
    <mergeCell ref="D39:F39"/>
    <mergeCell ref="G39:V39"/>
    <mergeCell ref="D40:F40"/>
    <mergeCell ref="G40:V40"/>
    <mergeCell ref="A92:A94"/>
    <mergeCell ref="B92:C92"/>
    <mergeCell ref="D92:F92"/>
    <mergeCell ref="G92:T92"/>
    <mergeCell ref="U92:V92"/>
    <mergeCell ref="W92:Y92"/>
    <mergeCell ref="A88:A90"/>
    <mergeCell ref="A76:A78"/>
    <mergeCell ref="A80:A82"/>
    <mergeCell ref="G76:T76"/>
    <mergeCell ref="U76:V76"/>
    <mergeCell ref="W76:Y76"/>
    <mergeCell ref="A64:A66"/>
    <mergeCell ref="B65:C66"/>
    <mergeCell ref="D65:F65"/>
    <mergeCell ref="G65:V65"/>
    <mergeCell ref="Z92:AB92"/>
    <mergeCell ref="AC92:AE92"/>
    <mergeCell ref="W39:Z39"/>
    <mergeCell ref="AA39:AE39"/>
    <mergeCell ref="W40:Z40"/>
    <mergeCell ref="AA40:AE40"/>
    <mergeCell ref="AC50:AE50"/>
    <mergeCell ref="AC84:AE84"/>
    <mergeCell ref="B85:C86"/>
    <mergeCell ref="D85:F85"/>
    <mergeCell ref="G85:V85"/>
    <mergeCell ref="W85:Z85"/>
    <mergeCell ref="D86:F86"/>
    <mergeCell ref="G86:V86"/>
    <mergeCell ref="B89:C90"/>
    <mergeCell ref="D89:F89"/>
    <mergeCell ref="G89:V89"/>
    <mergeCell ref="W89:Z89"/>
    <mergeCell ref="D90:F90"/>
    <mergeCell ref="G90:V90"/>
    <mergeCell ref="W90:Z90"/>
    <mergeCell ref="AA90:AE90"/>
    <mergeCell ref="B76:C76"/>
    <mergeCell ref="D76:F76"/>
    <mergeCell ref="A84:A86"/>
    <mergeCell ref="B84:C84"/>
    <mergeCell ref="D84:F84"/>
    <mergeCell ref="G84:T84"/>
    <mergeCell ref="U84:V84"/>
    <mergeCell ref="W84:Y84"/>
    <mergeCell ref="Z84:AB84"/>
    <mergeCell ref="A68:A70"/>
    <mergeCell ref="B69:C70"/>
    <mergeCell ref="D69:F69"/>
    <mergeCell ref="G69:V69"/>
    <mergeCell ref="W69:Z69"/>
    <mergeCell ref="D70:F70"/>
    <mergeCell ref="G70:V70"/>
    <mergeCell ref="W70:Z70"/>
    <mergeCell ref="AA70:AE70"/>
    <mergeCell ref="A72:A74"/>
    <mergeCell ref="B68:C68"/>
    <mergeCell ref="D68:F68"/>
    <mergeCell ref="G68:T68"/>
    <mergeCell ref="U68:V68"/>
    <mergeCell ref="W68:Y68"/>
    <mergeCell ref="Z68:AB68"/>
    <mergeCell ref="B72:C72"/>
    <mergeCell ref="Z54:AB54"/>
    <mergeCell ref="W65:Z65"/>
    <mergeCell ref="D66:F66"/>
    <mergeCell ref="G66:V66"/>
    <mergeCell ref="W66:Z66"/>
    <mergeCell ref="AA66:AE66"/>
    <mergeCell ref="AA51:AE51"/>
    <mergeCell ref="D52:F52"/>
    <mergeCell ref="G52:V52"/>
    <mergeCell ref="W52:Z52"/>
    <mergeCell ref="AA52:AE52"/>
    <mergeCell ref="B63:AE63"/>
    <mergeCell ref="D59:F59"/>
    <mergeCell ref="G59:V59"/>
    <mergeCell ref="W59:Z59"/>
    <mergeCell ref="AC58:AE58"/>
    <mergeCell ref="Z64:AB64"/>
    <mergeCell ref="AC64:AE64"/>
    <mergeCell ref="AC54:AE54"/>
    <mergeCell ref="B58:C58"/>
    <mergeCell ref="D58:F58"/>
    <mergeCell ref="W51:Z51"/>
    <mergeCell ref="A54:A56"/>
    <mergeCell ref="B54:C54"/>
    <mergeCell ref="D54:F54"/>
    <mergeCell ref="G54:T54"/>
    <mergeCell ref="A50:A52"/>
    <mergeCell ref="B50:C50"/>
    <mergeCell ref="D50:F50"/>
    <mergeCell ref="G50:T50"/>
    <mergeCell ref="U50:V50"/>
    <mergeCell ref="B51:C52"/>
    <mergeCell ref="D51:F51"/>
    <mergeCell ref="G51:V51"/>
    <mergeCell ref="B55:C56"/>
    <mergeCell ref="D55:F55"/>
    <mergeCell ref="D56:F56"/>
    <mergeCell ref="A58:A60"/>
    <mergeCell ref="A34:A36"/>
    <mergeCell ref="A38:A40"/>
    <mergeCell ref="A42:A44"/>
    <mergeCell ref="B42:C42"/>
    <mergeCell ref="D42:F42"/>
    <mergeCell ref="G42:T42"/>
    <mergeCell ref="U42:V42"/>
    <mergeCell ref="W42:Y42"/>
    <mergeCell ref="B43:C44"/>
    <mergeCell ref="D43:F43"/>
    <mergeCell ref="G43:V43"/>
    <mergeCell ref="W43:Z43"/>
    <mergeCell ref="B38:C38"/>
    <mergeCell ref="D38:F38"/>
    <mergeCell ref="B34:C34"/>
    <mergeCell ref="B35:C36"/>
    <mergeCell ref="U34:V34"/>
    <mergeCell ref="W34:Y34"/>
    <mergeCell ref="D34:F34"/>
    <mergeCell ref="D35:F35"/>
    <mergeCell ref="D36:F36"/>
    <mergeCell ref="W36:Z36"/>
    <mergeCell ref="B59:C60"/>
    <mergeCell ref="D44:F44"/>
    <mergeCell ref="G44:V44"/>
    <mergeCell ref="W44:Z44"/>
    <mergeCell ref="AA44:AE44"/>
    <mergeCell ref="A46:A48"/>
    <mergeCell ref="B46:C46"/>
    <mergeCell ref="D46:F46"/>
    <mergeCell ref="G46:T46"/>
    <mergeCell ref="Z46:AB46"/>
    <mergeCell ref="AC46:AE46"/>
    <mergeCell ref="U46:V46"/>
    <mergeCell ref="W46:Y46"/>
    <mergeCell ref="B47:C48"/>
    <mergeCell ref="D47:F47"/>
    <mergeCell ref="G47:V47"/>
    <mergeCell ref="W47:Z47"/>
    <mergeCell ref="AA47:AE47"/>
    <mergeCell ref="D48:F48"/>
    <mergeCell ref="G48:V48"/>
    <mergeCell ref="W48:Z48"/>
    <mergeCell ref="AA48:AE48"/>
    <mergeCell ref="A24:J24"/>
    <mergeCell ref="K24:Y24"/>
    <mergeCell ref="E7:O7"/>
    <mergeCell ref="G8:J8"/>
    <mergeCell ref="L8:O8"/>
    <mergeCell ref="W8:AE8"/>
    <mergeCell ref="Q9:U9"/>
    <mergeCell ref="V7:AE7"/>
    <mergeCell ref="AI17:AR18"/>
    <mergeCell ref="P8:V8"/>
    <mergeCell ref="AI12:AZ13"/>
    <mergeCell ref="AI26:AV27"/>
    <mergeCell ref="A1:AE1"/>
    <mergeCell ref="Z2:AE2"/>
    <mergeCell ref="S5:U5"/>
    <mergeCell ref="X5:AE5"/>
    <mergeCell ref="C6:J6"/>
    <mergeCell ref="N6:AE6"/>
    <mergeCell ref="B29:AE29"/>
    <mergeCell ref="A30:A32"/>
    <mergeCell ref="U30:V30"/>
    <mergeCell ref="W30:Y30"/>
    <mergeCell ref="B30:C30"/>
    <mergeCell ref="D30:F30"/>
    <mergeCell ref="G30:T30"/>
    <mergeCell ref="B31:C32"/>
    <mergeCell ref="D31:F31"/>
    <mergeCell ref="G31:V31"/>
    <mergeCell ref="W31:Z31"/>
    <mergeCell ref="AA31:AE31"/>
    <mergeCell ref="D32:F32"/>
    <mergeCell ref="G32:V32"/>
    <mergeCell ref="AA32:AE32"/>
    <mergeCell ref="W32:Z32"/>
    <mergeCell ref="Z30:AB30"/>
    <mergeCell ref="AC30:AE30"/>
    <mergeCell ref="G34:T34"/>
    <mergeCell ref="AA35:AE35"/>
    <mergeCell ref="G58:T58"/>
    <mergeCell ref="U58:V58"/>
    <mergeCell ref="W58:Y58"/>
    <mergeCell ref="Z58:AB58"/>
    <mergeCell ref="U54:V54"/>
    <mergeCell ref="W54:Y54"/>
    <mergeCell ref="G55:V55"/>
    <mergeCell ref="W55:Z55"/>
    <mergeCell ref="AA55:AE55"/>
    <mergeCell ref="G56:V56"/>
    <mergeCell ref="W56:Z56"/>
    <mergeCell ref="AA56:AE56"/>
    <mergeCell ref="Z34:AB34"/>
    <mergeCell ref="AC34:AE34"/>
    <mergeCell ref="Z38:AB38"/>
    <mergeCell ref="AC38:AE38"/>
    <mergeCell ref="Z42:AB42"/>
    <mergeCell ref="AC42:AE42"/>
    <mergeCell ref="AA43:AE43"/>
    <mergeCell ref="Z50:AB50"/>
    <mergeCell ref="W50:Y50"/>
    <mergeCell ref="D72:F72"/>
    <mergeCell ref="G72:T72"/>
    <mergeCell ref="U72:V72"/>
    <mergeCell ref="W72:Y72"/>
    <mergeCell ref="Z72:AB72"/>
    <mergeCell ref="AC72:AE72"/>
    <mergeCell ref="B73:C74"/>
    <mergeCell ref="D73:F73"/>
    <mergeCell ref="G73:V73"/>
    <mergeCell ref="W73:Z73"/>
    <mergeCell ref="D74:F74"/>
    <mergeCell ref="G74:V74"/>
    <mergeCell ref="W74:Z74"/>
    <mergeCell ref="AA74:AE74"/>
    <mergeCell ref="W81:Z81"/>
    <mergeCell ref="D82:F82"/>
    <mergeCell ref="G82:V82"/>
    <mergeCell ref="W82:Z82"/>
    <mergeCell ref="AA82:AE82"/>
    <mergeCell ref="AC76:AE76"/>
    <mergeCell ref="B77:C78"/>
    <mergeCell ref="D77:F77"/>
    <mergeCell ref="G77:V77"/>
    <mergeCell ref="W77:Z77"/>
    <mergeCell ref="D78:F78"/>
    <mergeCell ref="G78:V78"/>
    <mergeCell ref="W78:Z78"/>
    <mergeCell ref="AA78:AE78"/>
    <mergeCell ref="Z76:AB76"/>
    <mergeCell ref="A75:AE75"/>
    <mergeCell ref="A79:AE79"/>
    <mergeCell ref="A83:AE83"/>
    <mergeCell ref="A87:AE87"/>
    <mergeCell ref="A91:AE91"/>
    <mergeCell ref="W86:Z86"/>
    <mergeCell ref="AA86:AE86"/>
    <mergeCell ref="B88:C88"/>
    <mergeCell ref="D88:F88"/>
    <mergeCell ref="G88:T88"/>
    <mergeCell ref="U88:V88"/>
    <mergeCell ref="W88:Y88"/>
    <mergeCell ref="Z88:AB88"/>
    <mergeCell ref="AC88:AE88"/>
    <mergeCell ref="B80:C80"/>
    <mergeCell ref="D80:F80"/>
    <mergeCell ref="G80:T80"/>
    <mergeCell ref="U80:V80"/>
    <mergeCell ref="W80:Y80"/>
    <mergeCell ref="Z80:AB80"/>
    <mergeCell ref="AC80:AE80"/>
    <mergeCell ref="B81:C82"/>
    <mergeCell ref="D81:F81"/>
    <mergeCell ref="G81:V81"/>
    <mergeCell ref="A33:AE33"/>
    <mergeCell ref="A37:AE37"/>
    <mergeCell ref="A41:AE41"/>
    <mergeCell ref="A45:AE45"/>
    <mergeCell ref="A49:AE49"/>
    <mergeCell ref="A53:AE53"/>
    <mergeCell ref="A57:AE57"/>
    <mergeCell ref="A67:AE67"/>
    <mergeCell ref="A71:AE71"/>
    <mergeCell ref="AC68:AE68"/>
    <mergeCell ref="AA59:AE59"/>
    <mergeCell ref="D60:F60"/>
    <mergeCell ref="G60:V60"/>
    <mergeCell ref="W60:Z60"/>
    <mergeCell ref="AA60:AE60"/>
    <mergeCell ref="B64:C64"/>
    <mergeCell ref="D64:F64"/>
    <mergeCell ref="G64:T64"/>
    <mergeCell ref="U64:V64"/>
    <mergeCell ref="W64:Y64"/>
    <mergeCell ref="AA36:AE36"/>
    <mergeCell ref="G35:V35"/>
    <mergeCell ref="G36:V36"/>
    <mergeCell ref="W35:Z35"/>
    <mergeCell ref="O104:V104"/>
    <mergeCell ref="O102:V102"/>
    <mergeCell ref="G100:K100"/>
    <mergeCell ref="M100:Q100"/>
    <mergeCell ref="B93:C94"/>
    <mergeCell ref="D93:F93"/>
    <mergeCell ref="G93:V93"/>
    <mergeCell ref="W93:Z93"/>
    <mergeCell ref="D94:F94"/>
    <mergeCell ref="G94:V94"/>
    <mergeCell ref="W94:Z94"/>
    <mergeCell ref="J104:N104"/>
    <mergeCell ref="W104:AE104"/>
    <mergeCell ref="J102:N102"/>
    <mergeCell ref="W102:AE102"/>
    <mergeCell ref="AA94:AE94"/>
  </mergeCells>
  <phoneticPr fontId="1"/>
  <conditionalFormatting sqref="C6:J6">
    <cfRule type="containsBlanks" dxfId="289" priority="439">
      <formula>LEN(TRIM(C6))=0</formula>
    </cfRule>
  </conditionalFormatting>
  <conditionalFormatting sqref="G30">
    <cfRule type="containsBlanks" dxfId="288" priority="81">
      <formula>LEN(TRIM(G30))=0</formula>
    </cfRule>
  </conditionalFormatting>
  <conditionalFormatting sqref="G31">
    <cfRule type="containsText" dxfId="287" priority="84" operator="containsText" text="▼Select Field">
      <formula>NOT(ISERROR(SEARCH("▼Select Field",G31)))</formula>
    </cfRule>
  </conditionalFormatting>
  <conditionalFormatting sqref="G34">
    <cfRule type="containsBlanks" dxfId="286" priority="88">
      <formula>LEN(TRIM(G34))=0</formula>
    </cfRule>
  </conditionalFormatting>
  <conditionalFormatting sqref="G35">
    <cfRule type="containsText" dxfId="285" priority="72" operator="containsText" text="▼Select Field">
      <formula>NOT(ISERROR(SEARCH("▼Select Field",G35)))</formula>
    </cfRule>
  </conditionalFormatting>
  <conditionalFormatting sqref="G38 G42 G46 G50 G54 G58">
    <cfRule type="containsBlanks" dxfId="284" priority="74">
      <formula>LEN(TRIM(G38))=0</formula>
    </cfRule>
  </conditionalFormatting>
  <conditionalFormatting sqref="G39">
    <cfRule type="containsText" dxfId="283" priority="71" operator="containsText" text="▼Select Field">
      <formula>NOT(ISERROR(SEARCH("▼Select Field",G39)))</formula>
    </cfRule>
  </conditionalFormatting>
  <conditionalFormatting sqref="G43">
    <cfRule type="containsText" dxfId="282" priority="70" operator="containsText" text="▼Select Field">
      <formula>NOT(ISERROR(SEARCH("▼Select Field",G43)))</formula>
    </cfRule>
  </conditionalFormatting>
  <conditionalFormatting sqref="G47">
    <cfRule type="containsText" dxfId="281" priority="69" operator="containsText" text="▼Select Field">
      <formula>NOT(ISERROR(SEARCH("▼Select Field",G47)))</formula>
    </cfRule>
  </conditionalFormatting>
  <conditionalFormatting sqref="G51">
    <cfRule type="containsText" dxfId="280" priority="68" operator="containsText" text="▼Select Field">
      <formula>NOT(ISERROR(SEARCH("▼Select Field",G51)))</formula>
    </cfRule>
  </conditionalFormatting>
  <conditionalFormatting sqref="G55">
    <cfRule type="containsText" dxfId="279" priority="67" operator="containsText" text="▼Select Field">
      <formula>NOT(ISERROR(SEARCH("▼Select Field",G55)))</formula>
    </cfRule>
  </conditionalFormatting>
  <conditionalFormatting sqref="G59">
    <cfRule type="containsText" dxfId="278" priority="66" operator="containsText" text="▼Select Field">
      <formula>NOT(ISERROR(SEARCH("▼Select Field",G59)))</formula>
    </cfRule>
  </conditionalFormatting>
  <conditionalFormatting sqref="G64">
    <cfRule type="containsBlanks" dxfId="277" priority="60">
      <formula>LEN(TRIM(G64))=0</formula>
    </cfRule>
  </conditionalFormatting>
  <conditionalFormatting sqref="G65">
    <cfRule type="containsText" dxfId="276" priority="10" operator="containsText" text="▼Select">
      <formula>NOT(ISERROR(SEARCH("▼Select",G65)))</formula>
    </cfRule>
  </conditionalFormatting>
  <conditionalFormatting sqref="G66">
    <cfRule type="containsBlanks" dxfId="275" priority="58">
      <formula>LEN(TRIM(G66))=0</formula>
    </cfRule>
  </conditionalFormatting>
  <conditionalFormatting sqref="G68 G72 G76 G80 G84 G88 G92">
    <cfRule type="containsBlanks" dxfId="274" priority="34">
      <formula>LEN(TRIM(G68))=0</formula>
    </cfRule>
  </conditionalFormatting>
  <conditionalFormatting sqref="G69">
    <cfRule type="containsText" dxfId="273" priority="9" operator="containsText" text="▼Select">
      <formula>NOT(ISERROR(SEARCH("▼Select",G69)))</formula>
    </cfRule>
  </conditionalFormatting>
  <conditionalFormatting sqref="G70 G74 G78 G82 G86 G90 G94">
    <cfRule type="containsBlanks" dxfId="272" priority="32">
      <formula>LEN(TRIM(G70))=0</formula>
    </cfRule>
  </conditionalFormatting>
  <conditionalFormatting sqref="G73">
    <cfRule type="containsText" dxfId="271" priority="8" operator="containsText" text="▼Select">
      <formula>NOT(ISERROR(SEARCH("▼Select",G73)))</formula>
    </cfRule>
  </conditionalFormatting>
  <conditionalFormatting sqref="G77">
    <cfRule type="containsText" dxfId="270" priority="7" operator="containsText" text="▼Select">
      <formula>NOT(ISERROR(SEARCH("▼Select",G77)))</formula>
    </cfRule>
  </conditionalFormatting>
  <conditionalFormatting sqref="G81">
    <cfRule type="containsText" dxfId="269" priority="6" operator="containsText" text="▼Select">
      <formula>NOT(ISERROR(SEARCH("▼Select",G81)))</formula>
    </cfRule>
  </conditionalFormatting>
  <conditionalFormatting sqref="G85">
    <cfRule type="containsText" dxfId="268" priority="5" operator="containsText" text="▼Select">
      <formula>NOT(ISERROR(SEARCH("▼Select",G85)))</formula>
    </cfRule>
  </conditionalFormatting>
  <conditionalFormatting sqref="G89">
    <cfRule type="containsText" dxfId="267" priority="4" operator="containsText" text="▼Select">
      <formula>NOT(ISERROR(SEARCH("▼Select",G89)))</formula>
    </cfRule>
  </conditionalFormatting>
  <conditionalFormatting sqref="G93">
    <cfRule type="containsText" dxfId="266" priority="3" operator="containsText" text="▼Select">
      <formula>NOT(ISERROR(SEARCH("▼Select",G93)))</formula>
    </cfRule>
  </conditionalFormatting>
  <conditionalFormatting sqref="G99">
    <cfRule type="cellIs" dxfId="265" priority="362" operator="equal">
      <formula>""</formula>
    </cfRule>
  </conditionalFormatting>
  <conditionalFormatting sqref="G8:J8">
    <cfRule type="cellIs" dxfId="264" priority="407" operator="equal">
      <formula>"yyyy/mm/dd"</formula>
    </cfRule>
  </conditionalFormatting>
  <conditionalFormatting sqref="G100:K100">
    <cfRule type="containsBlanks" dxfId="263" priority="2">
      <formula>LEN(TRIM(G100))=0</formula>
    </cfRule>
  </conditionalFormatting>
  <conditionalFormatting sqref="J5">
    <cfRule type="containsBlanks" dxfId="262" priority="428">
      <formula>LEN(TRIM(J5))=0</formula>
    </cfRule>
  </conditionalFormatting>
  <conditionalFormatting sqref="J102:N102">
    <cfRule type="cellIs" dxfId="261" priority="360" operator="equal">
      <formula>"yyyy/mm/dd"</formula>
    </cfRule>
  </conditionalFormatting>
  <conditionalFormatting sqref="J104:N104">
    <cfRule type="cellIs" dxfId="260" priority="359" operator="equal">
      <formula>"yyyy/mm/dd"</formula>
    </cfRule>
  </conditionalFormatting>
  <conditionalFormatting sqref="K8">
    <cfRule type="cellIs" dxfId="259" priority="417" operator="equal">
      <formula>"yyyy/mm/dd - yyyy/mm/dd"</formula>
    </cfRule>
  </conditionalFormatting>
  <conditionalFormatting sqref="L100">
    <cfRule type="cellIs" dxfId="258" priority="356" operator="equal">
      <formula>"yyyy/mm/dd"</formula>
    </cfRule>
  </conditionalFormatting>
  <conditionalFormatting sqref="L8:O8">
    <cfRule type="cellIs" dxfId="257" priority="406" operator="equal">
      <formula>"yyyy/mm/dd"</formula>
    </cfRule>
  </conditionalFormatting>
  <conditionalFormatting sqref="M100:Q100">
    <cfRule type="containsBlanks" dxfId="256" priority="1">
      <formula>LEN(TRIM(M100))=0</formula>
    </cfRule>
  </conditionalFormatting>
  <conditionalFormatting sqref="N99">
    <cfRule type="cellIs" dxfId="255" priority="361" operator="equal">
      <formula>""</formula>
    </cfRule>
  </conditionalFormatting>
  <conditionalFormatting sqref="N6:AE6 E7:O7 U7:V7">
    <cfRule type="containsBlanks" dxfId="254" priority="440">
      <formula>LEN(TRIM(E6))=0</formula>
    </cfRule>
  </conditionalFormatting>
  <conditionalFormatting sqref="Q9:Q11">
    <cfRule type="cellIs" dxfId="253" priority="421" operator="equal">
      <formula>"▼選択"</formula>
    </cfRule>
  </conditionalFormatting>
  <conditionalFormatting sqref="Q9:U9">
    <cfRule type="cellIs" dxfId="252" priority="415" operator="equal">
      <formula>"▼Select"</formula>
    </cfRule>
  </conditionalFormatting>
  <conditionalFormatting sqref="R10:R11">
    <cfRule type="containsBlanks" dxfId="251" priority="420">
      <formula>LEN(TRIM(R10))=0</formula>
    </cfRule>
  </conditionalFormatting>
  <conditionalFormatting sqref="S5">
    <cfRule type="containsBlanks" dxfId="250" priority="429">
      <formula>LEN(TRIM(S5))=0</formula>
    </cfRule>
  </conditionalFormatting>
  <conditionalFormatting sqref="S10">
    <cfRule type="containsBlanks" dxfId="249" priority="424">
      <formula>LEN(TRIM(S10))=0</formula>
    </cfRule>
  </conditionalFormatting>
  <conditionalFormatting sqref="W8">
    <cfRule type="cellIs" dxfId="248" priority="419" operator="equal">
      <formula>"▼選択"</formula>
    </cfRule>
  </conditionalFormatting>
  <conditionalFormatting sqref="W30">
    <cfRule type="containsBlanks" dxfId="247" priority="80">
      <formula>LEN(TRIM(W30))=0</formula>
    </cfRule>
  </conditionalFormatting>
  <conditionalFormatting sqref="W32">
    <cfRule type="containsBlanks" dxfId="246" priority="83">
      <formula>LEN(TRIM(W32))=0</formula>
    </cfRule>
  </conditionalFormatting>
  <conditionalFormatting sqref="W34">
    <cfRule type="containsBlanks" dxfId="245" priority="87">
      <formula>LEN(TRIM(W34))=0</formula>
    </cfRule>
  </conditionalFormatting>
  <conditionalFormatting sqref="W36">
    <cfRule type="containsBlanks" dxfId="244" priority="90">
      <formula>LEN(TRIM(W36))=0</formula>
    </cfRule>
  </conditionalFormatting>
  <conditionalFormatting sqref="W38 W42 W46 W50 W54 W58">
    <cfRule type="containsBlanks" dxfId="243" priority="73">
      <formula>LEN(TRIM(W38))=0</formula>
    </cfRule>
  </conditionalFormatting>
  <conditionalFormatting sqref="W40 W44 W48 W52 W56 W60">
    <cfRule type="containsBlanks" dxfId="242" priority="76">
      <formula>LEN(TRIM(W40))=0</formula>
    </cfRule>
  </conditionalFormatting>
  <conditionalFormatting sqref="W64">
    <cfRule type="containsBlanks" dxfId="241" priority="59">
      <formula>LEN(TRIM(W64))=0</formula>
    </cfRule>
  </conditionalFormatting>
  <conditionalFormatting sqref="W66">
    <cfRule type="containsBlanks" dxfId="240" priority="62">
      <formula>LEN(TRIM(W66))=0</formula>
    </cfRule>
  </conditionalFormatting>
  <conditionalFormatting sqref="W68 W72 W76 W80 W84 W88 W92">
    <cfRule type="containsBlanks" dxfId="239" priority="33">
      <formula>LEN(TRIM(W68))=0</formula>
    </cfRule>
  </conditionalFormatting>
  <conditionalFormatting sqref="W70 W74 W78 W82 W86 W90 W94">
    <cfRule type="containsBlanks" dxfId="238" priority="36">
      <formula>LEN(TRIM(W70))=0</formula>
    </cfRule>
  </conditionalFormatting>
  <conditionalFormatting sqref="W102">
    <cfRule type="containsBlanks" dxfId="237" priority="358">
      <formula>LEN(TRIM(W102))=0</formula>
    </cfRule>
  </conditionalFormatting>
  <conditionalFormatting sqref="W104">
    <cfRule type="containsBlanks" dxfId="236" priority="357">
      <formula>LEN(TRIM(W104))=0</formula>
    </cfRule>
  </conditionalFormatting>
  <conditionalFormatting sqref="W8:AE8">
    <cfRule type="cellIs" dxfId="235" priority="416" operator="equal">
      <formula>"▼Select"</formula>
    </cfRule>
  </conditionalFormatting>
  <conditionalFormatting sqref="X5">
    <cfRule type="containsBlanks" dxfId="234" priority="430">
      <formula>LEN(TRIM(X5))=0</formula>
    </cfRule>
  </conditionalFormatting>
  <conditionalFormatting sqref="Z30">
    <cfRule type="containsBlanks" dxfId="233" priority="85">
      <formula>LEN(TRIM(Z30))=0</formula>
    </cfRule>
  </conditionalFormatting>
  <conditionalFormatting sqref="Z34">
    <cfRule type="containsBlanks" dxfId="232" priority="56">
      <formula>LEN(TRIM(Z34))=0</formula>
    </cfRule>
  </conditionalFormatting>
  <conditionalFormatting sqref="Z38">
    <cfRule type="containsBlanks" dxfId="231" priority="54">
      <formula>LEN(TRIM(Z38))=0</formula>
    </cfRule>
  </conditionalFormatting>
  <conditionalFormatting sqref="Z42">
    <cfRule type="containsBlanks" dxfId="230" priority="52">
      <formula>LEN(TRIM(Z42))=0</formula>
    </cfRule>
  </conditionalFormatting>
  <conditionalFormatting sqref="Z46">
    <cfRule type="containsBlanks" dxfId="229" priority="50">
      <formula>LEN(TRIM(Z46))=0</formula>
    </cfRule>
  </conditionalFormatting>
  <conditionalFormatting sqref="Z50">
    <cfRule type="containsBlanks" dxfId="228" priority="48">
      <formula>LEN(TRIM(Z50))=0</formula>
    </cfRule>
  </conditionalFormatting>
  <conditionalFormatting sqref="Z54">
    <cfRule type="containsBlanks" dxfId="227" priority="39">
      <formula>LEN(TRIM(Z54))=0</formula>
    </cfRule>
  </conditionalFormatting>
  <conditionalFormatting sqref="Z58">
    <cfRule type="containsBlanks" dxfId="226" priority="46">
      <formula>LEN(TRIM(Z58))=0</formula>
    </cfRule>
  </conditionalFormatting>
  <conditionalFormatting sqref="Z64">
    <cfRule type="containsBlanks" dxfId="225" priority="44">
      <formula>LEN(TRIM(Z64))=0</formula>
    </cfRule>
  </conditionalFormatting>
  <conditionalFormatting sqref="Z68 Z72 Z76 Z80 Z84 Z88 Z92">
    <cfRule type="containsBlanks" dxfId="224" priority="31">
      <formula>LEN(TRIM(Z68))=0</formula>
    </cfRule>
  </conditionalFormatting>
  <conditionalFormatting sqref="Z2:AE2">
    <cfRule type="cellIs" dxfId="223" priority="418" operator="equal">
      <formula>"yyyy/mm/dd"</formula>
    </cfRule>
  </conditionalFormatting>
  <conditionalFormatting sqref="AA65">
    <cfRule type="containsBlanks" dxfId="222" priority="42">
      <formula>LEN(TRIM(AA65))=0</formula>
    </cfRule>
  </conditionalFormatting>
  <conditionalFormatting sqref="AA69 AA73 AA77 AA81 AA85 AA89 AA93">
    <cfRule type="containsBlanks" dxfId="221" priority="29">
      <formula>LEN(TRIM(AA69))=0</formula>
    </cfRule>
  </conditionalFormatting>
  <conditionalFormatting sqref="AA32:AC32">
    <cfRule type="containsBlanks" dxfId="220" priority="26">
      <formula>LEN(TRIM(AA32))=0</formula>
    </cfRule>
  </conditionalFormatting>
  <conditionalFormatting sqref="AA36:AC36">
    <cfRule type="containsBlanks" dxfId="219" priority="25">
      <formula>LEN(TRIM(AA36))=0</formula>
    </cfRule>
  </conditionalFormatting>
  <conditionalFormatting sqref="AA40:AC40">
    <cfRule type="containsBlanks" dxfId="218" priority="24">
      <formula>LEN(TRIM(AA40))=0</formula>
    </cfRule>
  </conditionalFormatting>
  <conditionalFormatting sqref="AA44:AC44">
    <cfRule type="containsBlanks" dxfId="217" priority="23">
      <formula>LEN(TRIM(AA44))=0</formula>
    </cfRule>
  </conditionalFormatting>
  <conditionalFormatting sqref="AA48:AC48">
    <cfRule type="containsBlanks" dxfId="216" priority="22">
      <formula>LEN(TRIM(AA48))=0</formula>
    </cfRule>
  </conditionalFormatting>
  <conditionalFormatting sqref="AA52:AC52">
    <cfRule type="containsBlanks" dxfId="215" priority="21">
      <formula>LEN(TRIM(AA52))=0</formula>
    </cfRule>
  </conditionalFormatting>
  <conditionalFormatting sqref="AA56:AC56">
    <cfRule type="containsBlanks" dxfId="214" priority="20">
      <formula>LEN(TRIM(AA56))=0</formula>
    </cfRule>
  </conditionalFormatting>
  <conditionalFormatting sqref="AA60:AC60">
    <cfRule type="containsBlanks" dxfId="213" priority="19">
      <formula>LEN(TRIM(AA60))=0</formula>
    </cfRule>
  </conditionalFormatting>
  <conditionalFormatting sqref="AA66:AC66">
    <cfRule type="containsBlanks" dxfId="212" priority="18">
      <formula>LEN(TRIM(AA66))=0</formula>
    </cfRule>
  </conditionalFormatting>
  <conditionalFormatting sqref="AA70:AC70">
    <cfRule type="containsBlanks" dxfId="211" priority="17">
      <formula>LEN(TRIM(AA70))=0</formula>
    </cfRule>
  </conditionalFormatting>
  <conditionalFormatting sqref="AA74:AC74">
    <cfRule type="containsBlanks" dxfId="210" priority="16">
      <formula>LEN(TRIM(AA74))=0</formula>
    </cfRule>
  </conditionalFormatting>
  <conditionalFormatting sqref="AA78:AC78">
    <cfRule type="containsBlanks" dxfId="209" priority="15">
      <formula>LEN(TRIM(AA78))=0</formula>
    </cfRule>
  </conditionalFormatting>
  <conditionalFormatting sqref="AA82:AC82">
    <cfRule type="containsBlanks" dxfId="208" priority="14">
      <formula>LEN(TRIM(AA82))=0</formula>
    </cfRule>
  </conditionalFormatting>
  <conditionalFormatting sqref="AA86:AC86">
    <cfRule type="containsBlanks" dxfId="207" priority="13">
      <formula>LEN(TRIM(AA86))=0</formula>
    </cfRule>
  </conditionalFormatting>
  <conditionalFormatting sqref="AA90:AC90">
    <cfRule type="containsBlanks" dxfId="206" priority="12">
      <formula>LEN(TRIM(AA90))=0</formula>
    </cfRule>
  </conditionalFormatting>
  <conditionalFormatting sqref="AA94:AC94">
    <cfRule type="containsBlanks" dxfId="205" priority="11">
      <formula>LEN(TRIM(AA94))=0</formula>
    </cfRule>
  </conditionalFormatting>
  <conditionalFormatting sqref="AC30">
    <cfRule type="containsBlanks" dxfId="204" priority="57">
      <formula>LEN(TRIM(AC30))=0</formula>
    </cfRule>
  </conditionalFormatting>
  <conditionalFormatting sqref="AC34">
    <cfRule type="containsBlanks" dxfId="203" priority="55">
      <formula>LEN(TRIM(AC34))=0</formula>
    </cfRule>
  </conditionalFormatting>
  <conditionalFormatting sqref="AC38">
    <cfRule type="containsBlanks" dxfId="202" priority="53">
      <formula>LEN(TRIM(AC38))=0</formula>
    </cfRule>
  </conditionalFormatting>
  <conditionalFormatting sqref="AC42">
    <cfRule type="containsBlanks" dxfId="201" priority="51">
      <formula>LEN(TRIM(AC42))=0</formula>
    </cfRule>
  </conditionalFormatting>
  <conditionalFormatting sqref="AC46">
    <cfRule type="containsBlanks" dxfId="200" priority="49">
      <formula>LEN(TRIM(AC46))=0</formula>
    </cfRule>
  </conditionalFormatting>
  <conditionalFormatting sqref="AC50">
    <cfRule type="containsBlanks" dxfId="199" priority="47">
      <formula>LEN(TRIM(AC50))=0</formula>
    </cfRule>
  </conditionalFormatting>
  <conditionalFormatting sqref="AC54">
    <cfRule type="containsBlanks" dxfId="198" priority="38">
      <formula>LEN(TRIM(AC54))=0</formula>
    </cfRule>
  </conditionalFormatting>
  <conditionalFormatting sqref="AC58">
    <cfRule type="containsBlanks" dxfId="197" priority="45">
      <formula>LEN(TRIM(AC58))=0</formula>
    </cfRule>
  </conditionalFormatting>
  <conditionalFormatting sqref="AC64:AC65">
    <cfRule type="containsBlanks" dxfId="196" priority="41">
      <formula>LEN(TRIM(AC64))=0</formula>
    </cfRule>
  </conditionalFormatting>
  <conditionalFormatting sqref="AC68:AC69 AC72:AC73 AC76:AC77 AC80:AC81 AC84:AC85 AC88:AC89 AC92:AC93">
    <cfRule type="containsBlanks" dxfId="195" priority="28">
      <formula>LEN(TRIM(AC68))=0</formula>
    </cfRule>
  </conditionalFormatting>
  <conditionalFormatting sqref="AE65">
    <cfRule type="containsBlanks" dxfId="194" priority="40">
      <formula>LEN(TRIM(AE65))=0</formula>
    </cfRule>
  </conditionalFormatting>
  <conditionalFormatting sqref="AE69 AE73 AE77 AE81 AE85 AE89 AE93">
    <cfRule type="containsBlanks" dxfId="193" priority="27">
      <formula>LEN(TRIM(AE69))=0</formula>
    </cfRule>
  </conditionalFormatting>
  <hyperlinks>
    <hyperlink ref="K24:Y24" r:id="rId1" display="Course Registration Guide for PEARL" xr:uid="{00000000-0004-0000-0000-000001000000}"/>
  </hyperlinks>
  <pageMargins left="0.45" right="0.39370078740157483" top="0.35433070866141736" bottom="0.35433070866141736" header="0.31496062992125984" footer="0.31496062992125984"/>
  <pageSetup paperSize="9" fitToHeight="0" orientation="portrait" r:id="rId2"/>
  <rowBreaks count="1" manualBreakCount="1">
    <brk id="61" max="32" man="1"/>
  </rowBreaks>
  <colBreaks count="1" manualBreakCount="1">
    <brk id="33" max="1048575" man="1"/>
  </colBreaks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'drop down list'!$C$1:$C$3</xm:f>
          </x14:formula1>
          <xm:sqref>Q9</xm:sqref>
        </x14:dataValidation>
        <x14:dataValidation type="list" allowBlank="1" showInputMessage="1" showErrorMessage="1" xr:uid="{00000000-0002-0000-0000-000001000000}">
          <x14:formula1>
            <xm:f>'drop down list'!$B$1:$B$4</xm:f>
          </x14:formula1>
          <xm:sqref>W8</xm:sqref>
        </x14:dataValidation>
        <x14:dataValidation type="list" allowBlank="1" showInputMessage="1" showErrorMessage="1" xr:uid="{00000000-0002-0000-0000-000002000000}">
          <x14:formula1>
            <xm:f>'drop down list'!$A$1:$A$3</xm:f>
          </x14:formula1>
          <xm:sqref>G12:H12</xm:sqref>
        </x14:dataValidation>
        <x14:dataValidation type="list" allowBlank="1" showInputMessage="1" showErrorMessage="1" xr:uid="{00000000-0002-0000-0000-000003000000}">
          <x14:formula1>
            <xm:f>'drop down list'!$F$1:$F$13</xm:f>
          </x14:formula1>
          <xm:sqref>G55 G31 G35 G39 G43 G47 G51 G59</xm:sqref>
        </x14:dataValidation>
        <x14:dataValidation type="list" allowBlank="1" showInputMessage="1" showErrorMessage="1" xr:uid="{00000000-0002-0000-0000-000004000000}">
          <x14:formula1>
            <xm:f>'drop down list'!$D$1:$D$6</xm:f>
          </x14:formula1>
          <xm:sqref>G65 G69 G73 G77 G81 G85 G89 G93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view="pageBreakPreview" zoomScale="115" zoomScaleNormal="100" zoomScaleSheetLayoutView="115" workbookViewId="0">
      <selection activeCell="B14" sqref="B14"/>
    </sheetView>
  </sheetViews>
  <sheetFormatPr defaultRowHeight="13.5"/>
  <cols>
    <col min="1" max="1" width="5.25" bestFit="1" customWidth="1"/>
    <col min="2" max="2" width="47.75" customWidth="1"/>
    <col min="3" max="3" width="5.625" customWidth="1"/>
    <col min="4" max="4" width="3.375" bestFit="1" customWidth="1"/>
    <col min="6" max="6" width="9" bestFit="1" customWidth="1"/>
    <col min="7" max="7" width="5.625" customWidth="1"/>
    <col min="8" max="8" width="3.375" customWidth="1"/>
  </cols>
  <sheetData>
    <row r="1" spans="1:9" ht="17.25">
      <c r="A1" s="170" t="s">
        <v>215</v>
      </c>
      <c r="B1" s="171"/>
      <c r="C1" s="171"/>
      <c r="D1" s="171"/>
      <c r="E1" s="171"/>
      <c r="F1" s="171"/>
      <c r="G1" s="171"/>
      <c r="H1" s="10"/>
    </row>
    <row r="2" spans="1:9" ht="7.5" customHeight="1">
      <c r="G2" s="9"/>
    </row>
    <row r="3" spans="1:9">
      <c r="G3" s="9" t="str">
        <f>"Student ID Number: "&amp;'■Application for the Transfer'!S5&amp;"　[Faculty of Economics]　"&amp;"Year-Level: "&amp;'■Application for the Transfer'!J5&amp;" Class: P"</f>
        <v>Student ID Number: 　[Faculty of Economics]　Year-Level:  Class: P</v>
      </c>
    </row>
    <row r="4" spans="1:9">
      <c r="G4" s="9" t="str">
        <f>"Name:"&amp;'■Application for the Transfer'!X5</f>
        <v>Name:</v>
      </c>
      <c r="H4" s="9"/>
      <c r="I4" s="11" t="s">
        <v>86</v>
      </c>
    </row>
    <row r="5" spans="1:9" ht="40.5">
      <c r="A5" s="60" t="s">
        <v>47</v>
      </c>
      <c r="B5" s="60" t="s">
        <v>55</v>
      </c>
      <c r="C5" s="172" t="s">
        <v>200</v>
      </c>
      <c r="D5" s="173"/>
      <c r="E5" s="66" t="s">
        <v>201</v>
      </c>
      <c r="F5" s="64" t="s">
        <v>202</v>
      </c>
      <c r="G5" s="174" t="s">
        <v>203</v>
      </c>
      <c r="H5" s="175"/>
      <c r="I5" s="28" t="s">
        <v>87</v>
      </c>
    </row>
    <row r="6" spans="1:9" s="14" customFormat="1" ht="18" customHeight="1">
      <c r="A6" s="69" t="s">
        <v>199</v>
      </c>
      <c r="B6" s="16" t="s">
        <v>15</v>
      </c>
      <c r="C6" s="12">
        <v>90</v>
      </c>
      <c r="D6" s="65" t="s">
        <v>56</v>
      </c>
      <c r="E6" s="67">
        <v>2</v>
      </c>
      <c r="F6" s="62">
        <v>15</v>
      </c>
      <c r="G6" s="12">
        <v>2700</v>
      </c>
      <c r="H6" s="13" t="s">
        <v>56</v>
      </c>
    </row>
    <row r="7" spans="1:9" s="14" customFormat="1" ht="26.25" customHeight="1">
      <c r="A7" s="8" t="s">
        <v>164</v>
      </c>
      <c r="B7" s="17" t="str">
        <f>IF('■Application for the Transfer'!G30="","",'■Application for the Transfer'!G30)</f>
        <v/>
      </c>
      <c r="C7" s="15"/>
      <c r="D7" s="65" t="s">
        <v>56</v>
      </c>
      <c r="E7" s="68"/>
      <c r="F7" s="63"/>
      <c r="G7" s="15"/>
      <c r="H7" s="13" t="s">
        <v>56</v>
      </c>
    </row>
    <row r="8" spans="1:9" s="14" customFormat="1" ht="26.25" customHeight="1">
      <c r="A8" s="8" t="s">
        <v>165</v>
      </c>
      <c r="B8" s="17" t="str">
        <f>IF('■Application for the Transfer'!G34="","",'■Application for the Transfer'!G34)</f>
        <v/>
      </c>
      <c r="C8" s="15"/>
      <c r="D8" s="65" t="s">
        <v>56</v>
      </c>
      <c r="E8" s="68"/>
      <c r="F8" s="63"/>
      <c r="G8" s="15"/>
      <c r="H8" s="13" t="s">
        <v>56</v>
      </c>
    </row>
    <row r="9" spans="1:9" s="14" customFormat="1" ht="26.25" customHeight="1">
      <c r="A9" s="8" t="s">
        <v>166</v>
      </c>
      <c r="B9" s="17" t="str">
        <f>IF('■Application for the Transfer'!G38="","",'■Application for the Transfer'!G38)</f>
        <v/>
      </c>
      <c r="C9" s="15"/>
      <c r="D9" s="65" t="s">
        <v>56</v>
      </c>
      <c r="E9" s="68"/>
      <c r="F9" s="63"/>
      <c r="G9" s="15"/>
      <c r="H9" s="13" t="s">
        <v>56</v>
      </c>
    </row>
    <row r="10" spans="1:9" s="14" customFormat="1" ht="26.25" customHeight="1">
      <c r="A10" s="8" t="s">
        <v>167</v>
      </c>
      <c r="B10" s="17" t="str">
        <f>IF('■Application for the Transfer'!G42="","",'■Application for the Transfer'!G42)</f>
        <v/>
      </c>
      <c r="C10" s="15"/>
      <c r="D10" s="65" t="s">
        <v>56</v>
      </c>
      <c r="E10" s="68"/>
      <c r="F10" s="63"/>
      <c r="G10" s="15"/>
      <c r="H10" s="13" t="s">
        <v>56</v>
      </c>
    </row>
    <row r="11" spans="1:9" s="14" customFormat="1" ht="26.25" customHeight="1">
      <c r="A11" s="8" t="s">
        <v>168</v>
      </c>
      <c r="B11" s="17" t="str">
        <f>IF('■Application for the Transfer'!G46="","",'■Application for the Transfer'!G46)</f>
        <v/>
      </c>
      <c r="C11" s="15"/>
      <c r="D11" s="65" t="s">
        <v>56</v>
      </c>
      <c r="E11" s="68"/>
      <c r="F11" s="63"/>
      <c r="G11" s="15"/>
      <c r="H11" s="13" t="s">
        <v>56</v>
      </c>
    </row>
    <row r="12" spans="1:9" s="14" customFormat="1" ht="26.25" customHeight="1">
      <c r="A12" s="8" t="s">
        <v>169</v>
      </c>
      <c r="B12" s="17" t="str">
        <f>IF('■Application for the Transfer'!G50="","",'■Application for the Transfer'!G50)</f>
        <v/>
      </c>
      <c r="C12" s="15"/>
      <c r="D12" s="65" t="s">
        <v>56</v>
      </c>
      <c r="E12" s="68"/>
      <c r="F12" s="63"/>
      <c r="G12" s="15"/>
      <c r="H12" s="13" t="s">
        <v>56</v>
      </c>
    </row>
    <row r="13" spans="1:9" s="14" customFormat="1" ht="26.25" customHeight="1">
      <c r="A13" s="8" t="s">
        <v>170</v>
      </c>
      <c r="B13" s="17" t="str">
        <f>IF('■Application for the Transfer'!G54="","",'■Application for the Transfer'!G54)</f>
        <v/>
      </c>
      <c r="C13" s="15"/>
      <c r="D13" s="65" t="s">
        <v>56</v>
      </c>
      <c r="E13" s="68"/>
      <c r="F13" s="63"/>
      <c r="G13" s="15"/>
      <c r="H13" s="13" t="s">
        <v>56</v>
      </c>
    </row>
    <row r="14" spans="1:9" s="14" customFormat="1" ht="26.25" customHeight="1">
      <c r="A14" s="8" t="s">
        <v>171</v>
      </c>
      <c r="B14" s="17" t="str">
        <f>IF('■Application for the Transfer'!G58="","",'■Application for the Transfer'!G58)</f>
        <v/>
      </c>
      <c r="C14" s="15"/>
      <c r="D14" s="65" t="s">
        <v>56</v>
      </c>
      <c r="E14" s="68"/>
      <c r="F14" s="63"/>
      <c r="G14" s="15"/>
      <c r="H14" s="13" t="s">
        <v>56</v>
      </c>
    </row>
    <row r="15" spans="1:9" s="14" customFormat="1" ht="26.25" customHeight="1">
      <c r="A15" s="8" t="s">
        <v>172</v>
      </c>
      <c r="B15" s="17" t="str">
        <f>IF('■Application for the Transfer'!G64="","",'■Application for the Transfer'!G64)</f>
        <v/>
      </c>
      <c r="C15" s="15"/>
      <c r="D15" s="65" t="s">
        <v>56</v>
      </c>
      <c r="E15" s="68"/>
      <c r="F15" s="63"/>
      <c r="G15" s="15"/>
      <c r="H15" s="13" t="s">
        <v>56</v>
      </c>
    </row>
    <row r="16" spans="1:9" s="14" customFormat="1" ht="26.25" customHeight="1">
      <c r="A16" s="8" t="s">
        <v>173</v>
      </c>
      <c r="B16" s="17" t="str">
        <f>IF('■Application for the Transfer'!G68="","",'■Application for the Transfer'!G68)</f>
        <v/>
      </c>
      <c r="C16" s="15"/>
      <c r="D16" s="65" t="s">
        <v>56</v>
      </c>
      <c r="E16" s="68"/>
      <c r="F16" s="63"/>
      <c r="G16" s="15"/>
      <c r="H16" s="13" t="s">
        <v>56</v>
      </c>
    </row>
    <row r="17" spans="1:8" s="14" customFormat="1" ht="26.25" customHeight="1">
      <c r="A17" s="8" t="s">
        <v>174</v>
      </c>
      <c r="B17" s="17" t="str">
        <f>IF('■Application for the Transfer'!G72="","",'■Application for the Transfer'!G72)</f>
        <v/>
      </c>
      <c r="C17" s="15"/>
      <c r="D17" s="65" t="s">
        <v>56</v>
      </c>
      <c r="E17" s="68"/>
      <c r="F17" s="63"/>
      <c r="G17" s="15"/>
      <c r="H17" s="13" t="s">
        <v>56</v>
      </c>
    </row>
    <row r="18" spans="1:8" s="14" customFormat="1" ht="26.25" customHeight="1">
      <c r="A18" s="8" t="s">
        <v>175</v>
      </c>
      <c r="B18" s="17" t="str">
        <f>IF('■Application for the Transfer'!G76="","",'■Application for the Transfer'!G76)</f>
        <v/>
      </c>
      <c r="C18" s="15"/>
      <c r="D18" s="65" t="s">
        <v>56</v>
      </c>
      <c r="E18" s="68"/>
      <c r="F18" s="63"/>
      <c r="G18" s="15"/>
      <c r="H18" s="13" t="s">
        <v>56</v>
      </c>
    </row>
    <row r="19" spans="1:8" ht="26.25" customHeight="1">
      <c r="A19" s="8" t="s">
        <v>176</v>
      </c>
      <c r="B19" s="17" t="str">
        <f>IF('■Application for the Transfer'!G80="","",'■Application for the Transfer'!G80)</f>
        <v/>
      </c>
      <c r="C19" s="15"/>
      <c r="D19" s="65" t="s">
        <v>56</v>
      </c>
      <c r="E19" s="68"/>
      <c r="F19" s="63"/>
      <c r="G19" s="15"/>
      <c r="H19" s="13" t="s">
        <v>56</v>
      </c>
    </row>
    <row r="20" spans="1:8" ht="26.25" customHeight="1">
      <c r="A20" s="8" t="s">
        <v>177</v>
      </c>
      <c r="B20" s="17" t="str">
        <f>IF('■Application for the Transfer'!G84="","",'■Application for the Transfer'!G84)</f>
        <v/>
      </c>
      <c r="C20" s="15"/>
      <c r="D20" s="65" t="s">
        <v>56</v>
      </c>
      <c r="E20" s="68"/>
      <c r="F20" s="63"/>
      <c r="G20" s="15"/>
      <c r="H20" s="13" t="s">
        <v>56</v>
      </c>
    </row>
    <row r="21" spans="1:8" ht="26.25" customHeight="1">
      <c r="A21" s="8" t="s">
        <v>178</v>
      </c>
      <c r="B21" s="17" t="str">
        <f>IF('■Application for the Transfer'!G88="","",'■Application for the Transfer'!G88)</f>
        <v/>
      </c>
      <c r="C21" s="15"/>
      <c r="D21" s="65" t="s">
        <v>56</v>
      </c>
      <c r="E21" s="68"/>
      <c r="F21" s="63"/>
      <c r="G21" s="15"/>
      <c r="H21" s="13" t="s">
        <v>56</v>
      </c>
    </row>
    <row r="22" spans="1:8" ht="26.25" customHeight="1">
      <c r="A22" s="8" t="s">
        <v>179</v>
      </c>
      <c r="B22" s="17" t="str">
        <f>IF('■Application for the Transfer'!G92="","",'■Application for the Transfer'!G92)</f>
        <v/>
      </c>
      <c r="C22" s="15"/>
      <c r="D22" s="65" t="s">
        <v>56</v>
      </c>
      <c r="E22" s="68"/>
      <c r="F22" s="63"/>
      <c r="G22" s="15"/>
      <c r="H22" s="13" t="s">
        <v>56</v>
      </c>
    </row>
  </sheetData>
  <mergeCells count="3">
    <mergeCell ref="A1:G1"/>
    <mergeCell ref="C5:D5"/>
    <mergeCell ref="G5:H5"/>
  </mergeCells>
  <phoneticPr fontId="1"/>
  <conditionalFormatting sqref="C7:C22 E7:G22">
    <cfRule type="containsBlanks" dxfId="192" priority="2">
      <formula>LEN(TRIM(C7))=0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04"/>
  <sheetViews>
    <sheetView view="pageBreakPreview" zoomScale="115" zoomScaleNormal="100" zoomScaleSheetLayoutView="115" workbookViewId="0">
      <selection activeCell="E3" sqref="E3"/>
    </sheetView>
  </sheetViews>
  <sheetFormatPr defaultColWidth="9" defaultRowHeight="13.5" outlineLevelRow="1"/>
  <cols>
    <col min="1" max="2" width="5" style="2" customWidth="1"/>
    <col min="3" max="3" width="2" style="2" customWidth="1"/>
    <col min="4" max="4" width="1.375" style="2" customWidth="1"/>
    <col min="5" max="5" width="3.375" style="2" customWidth="1"/>
    <col min="6" max="6" width="4" style="2" customWidth="1"/>
    <col min="7" max="7" width="3" style="2" customWidth="1"/>
    <col min="8" max="8" width="4.625" style="2" customWidth="1"/>
    <col min="9" max="9" width="1.375" style="2" customWidth="1"/>
    <col min="10" max="10" width="3.375" style="2" customWidth="1"/>
    <col min="11" max="11" width="1.625" style="2" customWidth="1"/>
    <col min="12" max="12" width="2.875" style="2" customWidth="1"/>
    <col min="13" max="13" width="2.75" style="2" customWidth="1"/>
    <col min="14" max="14" width="4.375" style="2" customWidth="1"/>
    <col min="15" max="15" width="3.125" style="2" customWidth="1"/>
    <col min="16" max="16" width="3.25" style="2" customWidth="1"/>
    <col min="17" max="17" width="1.75" style="2" customWidth="1"/>
    <col min="18" max="18" width="3.25" style="2" customWidth="1"/>
    <col min="19" max="20" width="2.875" style="2" customWidth="1"/>
    <col min="21" max="21" width="3.375" style="2" customWidth="1"/>
    <col min="22" max="23" width="2.875" style="2" customWidth="1"/>
    <col min="24" max="25" width="3" style="2" customWidth="1"/>
    <col min="26" max="26" width="2.125" style="2" customWidth="1"/>
    <col min="27" max="27" width="2.875" style="2" customWidth="1"/>
    <col min="28" max="28" width="1.375" style="2" customWidth="1"/>
    <col min="29" max="29" width="2.875" style="2" customWidth="1"/>
    <col min="30" max="30" width="1.625" style="2" customWidth="1"/>
    <col min="31" max="31" width="2.875" style="2" customWidth="1"/>
    <col min="32" max="32" width="3.625" style="2" customWidth="1"/>
    <col min="33" max="16384" width="9" style="1"/>
  </cols>
  <sheetData>
    <row r="1" spans="1:40" ht="17.25" customHeight="1">
      <c r="A1" s="149" t="s">
        <v>82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23"/>
    </row>
    <row r="2" spans="1:40">
      <c r="A2" s="3"/>
      <c r="B2" s="3"/>
      <c r="Y2" s="6" t="s">
        <v>80</v>
      </c>
      <c r="Z2" s="200" t="s">
        <v>223</v>
      </c>
      <c r="AA2" s="200"/>
      <c r="AB2" s="200"/>
      <c r="AC2" s="200"/>
      <c r="AD2" s="200"/>
      <c r="AE2" s="200"/>
    </row>
    <row r="3" spans="1:40">
      <c r="A3" s="2" t="s">
        <v>37</v>
      </c>
    </row>
    <row r="4" spans="1:40" ht="5.25" customHeight="1"/>
    <row r="5" spans="1:40">
      <c r="A5" s="2" t="s">
        <v>72</v>
      </c>
      <c r="I5" s="6" t="s">
        <v>73</v>
      </c>
      <c r="J5" s="53" t="s">
        <v>6</v>
      </c>
      <c r="K5" s="6"/>
      <c r="L5" s="2" t="s">
        <v>75</v>
      </c>
      <c r="R5" s="6" t="s">
        <v>74</v>
      </c>
      <c r="S5" s="201" t="s">
        <v>218</v>
      </c>
      <c r="T5" s="201"/>
      <c r="U5" s="201"/>
      <c r="W5" s="6" t="s">
        <v>38</v>
      </c>
      <c r="X5" s="197" t="s">
        <v>182</v>
      </c>
      <c r="Y5" s="197"/>
      <c r="Z5" s="197"/>
      <c r="AA5" s="197"/>
      <c r="AB5" s="197"/>
      <c r="AC5" s="197"/>
      <c r="AD5" s="197"/>
      <c r="AE5" s="197"/>
      <c r="AG5" s="176" t="s">
        <v>181</v>
      </c>
      <c r="AH5" s="176"/>
      <c r="AI5" s="176"/>
      <c r="AJ5" s="176"/>
      <c r="AK5" s="176"/>
      <c r="AL5" s="176"/>
      <c r="AM5" s="176"/>
      <c r="AN5" s="176"/>
    </row>
    <row r="6" spans="1:40" outlineLevel="1">
      <c r="A6" s="2" t="s">
        <v>70</v>
      </c>
      <c r="C6" s="201" t="s">
        <v>0</v>
      </c>
      <c r="D6" s="96"/>
      <c r="E6" s="96"/>
      <c r="F6" s="96"/>
      <c r="G6" s="96"/>
      <c r="H6" s="96"/>
      <c r="I6" s="96"/>
      <c r="J6" s="96"/>
      <c r="M6" s="6" t="s">
        <v>39</v>
      </c>
      <c r="N6" s="197" t="s">
        <v>13</v>
      </c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G6" s="176"/>
      <c r="AH6" s="176"/>
      <c r="AI6" s="176"/>
      <c r="AJ6" s="176"/>
      <c r="AK6" s="176"/>
      <c r="AL6" s="176"/>
      <c r="AM6" s="176"/>
      <c r="AN6" s="176"/>
    </row>
    <row r="7" spans="1:40">
      <c r="A7" s="2" t="s">
        <v>40</v>
      </c>
      <c r="E7" s="197" t="s">
        <v>219</v>
      </c>
      <c r="F7" s="197"/>
      <c r="G7" s="197"/>
      <c r="H7" s="197"/>
      <c r="I7" s="197"/>
      <c r="J7" s="197"/>
      <c r="K7" s="197"/>
      <c r="L7" s="197"/>
      <c r="M7" s="197"/>
      <c r="N7" s="197"/>
      <c r="O7" s="197"/>
      <c r="U7" s="6" t="s">
        <v>41</v>
      </c>
      <c r="V7" s="198" t="s">
        <v>183</v>
      </c>
      <c r="W7" s="198"/>
      <c r="X7" s="198"/>
      <c r="Y7" s="198"/>
      <c r="Z7" s="198"/>
      <c r="AA7" s="198"/>
      <c r="AB7" s="198"/>
      <c r="AC7" s="198"/>
      <c r="AD7" s="198"/>
      <c r="AE7" s="198"/>
      <c r="AG7" s="176"/>
      <c r="AH7" s="176"/>
      <c r="AI7" s="176"/>
      <c r="AJ7" s="176"/>
      <c r="AK7" s="176"/>
      <c r="AL7" s="176"/>
      <c r="AM7" s="176"/>
      <c r="AN7" s="176"/>
    </row>
    <row r="8" spans="1:40">
      <c r="A8" s="2" t="s">
        <v>78</v>
      </c>
      <c r="G8" s="198" t="s">
        <v>221</v>
      </c>
      <c r="H8" s="198"/>
      <c r="I8" s="198"/>
      <c r="J8" s="198"/>
      <c r="K8" s="7" t="s">
        <v>5</v>
      </c>
      <c r="L8" s="198" t="s">
        <v>222</v>
      </c>
      <c r="M8" s="198"/>
      <c r="N8" s="198"/>
      <c r="O8" s="198"/>
      <c r="P8" s="161" t="s">
        <v>76</v>
      </c>
      <c r="Q8" s="161"/>
      <c r="R8" s="161"/>
      <c r="S8" s="161"/>
      <c r="T8" s="161"/>
      <c r="U8" s="161"/>
      <c r="V8" s="161"/>
      <c r="W8" s="199" t="s">
        <v>184</v>
      </c>
      <c r="X8" s="199"/>
      <c r="Y8" s="199"/>
      <c r="Z8" s="199"/>
      <c r="AA8" s="199"/>
      <c r="AB8" s="199"/>
      <c r="AC8" s="199"/>
      <c r="AD8" s="199"/>
      <c r="AE8" s="199"/>
      <c r="AG8" s="176"/>
      <c r="AH8" s="176"/>
      <c r="AI8" s="176"/>
      <c r="AJ8" s="176"/>
      <c r="AK8" s="176"/>
      <c r="AL8" s="176"/>
      <c r="AM8" s="176"/>
      <c r="AN8" s="176"/>
    </row>
    <row r="9" spans="1:40">
      <c r="A9" s="2" t="s">
        <v>42</v>
      </c>
      <c r="J9" s="27"/>
      <c r="Q9" s="201" t="s">
        <v>185</v>
      </c>
      <c r="R9" s="201"/>
      <c r="S9" s="201"/>
      <c r="T9" s="201"/>
      <c r="U9" s="201"/>
      <c r="AG9" s="176"/>
      <c r="AH9" s="176"/>
      <c r="AI9" s="176"/>
      <c r="AJ9" s="176"/>
      <c r="AK9" s="176"/>
      <c r="AL9" s="176"/>
      <c r="AM9" s="176"/>
      <c r="AN9" s="176"/>
    </row>
    <row r="10" spans="1:40">
      <c r="A10" s="30" t="s">
        <v>43</v>
      </c>
      <c r="Q10" s="6" t="s">
        <v>2</v>
      </c>
      <c r="R10" s="53" t="s">
        <v>224</v>
      </c>
      <c r="S10" s="2" t="s">
        <v>84</v>
      </c>
      <c r="AG10" s="176"/>
      <c r="AH10" s="176"/>
      <c r="AI10" s="176"/>
      <c r="AJ10" s="176"/>
      <c r="AK10" s="176"/>
      <c r="AL10" s="176"/>
      <c r="AM10" s="176"/>
      <c r="AN10" s="176"/>
    </row>
    <row r="11" spans="1:40">
      <c r="A11" s="57" t="s">
        <v>77</v>
      </c>
      <c r="B11" s="30"/>
      <c r="C11" s="30"/>
      <c r="D11" s="30"/>
      <c r="Q11" s="6" t="s">
        <v>2</v>
      </c>
      <c r="R11" s="53" t="s">
        <v>14</v>
      </c>
      <c r="S11" s="2" t="s">
        <v>85</v>
      </c>
    </row>
    <row r="12" spans="1:40" ht="6" customHeight="1">
      <c r="A12" s="30"/>
      <c r="B12" s="30"/>
      <c r="C12" s="30"/>
      <c r="D12" s="30"/>
      <c r="G12" s="27"/>
      <c r="H12" s="27"/>
      <c r="I12" s="6"/>
      <c r="AG12" s="202"/>
    </row>
    <row r="13" spans="1:40" outlineLevel="1">
      <c r="A13" s="45" t="s">
        <v>44</v>
      </c>
      <c r="B13" s="30"/>
      <c r="C13" s="30"/>
      <c r="D13" s="30"/>
      <c r="AG13" s="202"/>
    </row>
    <row r="14" spans="1:40" outlineLevel="1">
      <c r="A14" s="30" t="s">
        <v>217</v>
      </c>
      <c r="B14" s="30"/>
      <c r="C14" s="30"/>
      <c r="D14" s="30"/>
    </row>
    <row r="15" spans="1:40" outlineLevel="1">
      <c r="A15" s="30" t="s">
        <v>232</v>
      </c>
      <c r="B15" s="30"/>
      <c r="C15" s="30"/>
      <c r="D15" s="30"/>
    </row>
    <row r="16" spans="1:40" outlineLevel="1">
      <c r="A16" s="30" t="s">
        <v>205</v>
      </c>
      <c r="B16" s="30"/>
      <c r="C16" s="30"/>
      <c r="D16" s="30"/>
    </row>
    <row r="17" spans="1:37" ht="6.75" customHeight="1" outlineLevel="1">
      <c r="A17" s="30"/>
      <c r="B17" s="30"/>
      <c r="C17" s="30"/>
      <c r="D17" s="30"/>
      <c r="AG17" s="147"/>
      <c r="AH17" s="147"/>
      <c r="AI17" s="147"/>
    </row>
    <row r="18" spans="1:37" outlineLevel="1">
      <c r="A18" s="45" t="s">
        <v>45</v>
      </c>
      <c r="B18" s="30"/>
      <c r="C18" s="30"/>
      <c r="D18" s="30"/>
      <c r="AG18" s="147"/>
      <c r="AH18" s="147"/>
      <c r="AI18" s="147"/>
    </row>
    <row r="19" spans="1:37" outlineLevel="1">
      <c r="A19" s="30" t="s">
        <v>158</v>
      </c>
      <c r="B19" s="30"/>
      <c r="C19" s="30"/>
      <c r="D19" s="30"/>
    </row>
    <row r="20" spans="1:37" outlineLevel="1">
      <c r="A20" s="30"/>
      <c r="B20" s="30" t="s">
        <v>233</v>
      </c>
      <c r="C20" s="30"/>
      <c r="D20" s="30"/>
    </row>
    <row r="21" spans="1:37" outlineLevel="1">
      <c r="A21" s="30"/>
      <c r="B21" s="30" t="s">
        <v>234</v>
      </c>
      <c r="C21" s="30"/>
      <c r="D21" s="46"/>
    </row>
    <row r="22" spans="1:37" outlineLevel="1">
      <c r="A22" s="30"/>
      <c r="B22" s="38" t="s">
        <v>156</v>
      </c>
      <c r="C22" s="30"/>
      <c r="D22" s="30"/>
    </row>
    <row r="23" spans="1:37" outlineLevel="1">
      <c r="A23" s="30"/>
      <c r="B23" s="38" t="s">
        <v>157</v>
      </c>
      <c r="C23" s="30"/>
      <c r="D23" s="30"/>
    </row>
    <row r="24" spans="1:37" outlineLevel="1">
      <c r="A24" s="95" t="s">
        <v>71</v>
      </c>
      <c r="B24" s="95"/>
      <c r="C24" s="95"/>
      <c r="D24" s="95"/>
      <c r="E24" s="95"/>
      <c r="F24" s="95"/>
      <c r="G24" s="95"/>
      <c r="H24" s="95"/>
      <c r="I24" s="95"/>
      <c r="J24" s="95"/>
      <c r="K24" s="158" t="s">
        <v>161</v>
      </c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22"/>
      <c r="AA24" s="22"/>
      <c r="AB24" s="22"/>
      <c r="AC24" s="22"/>
      <c r="AD24" s="22"/>
      <c r="AE24" s="22"/>
    </row>
    <row r="25" spans="1:37" outlineLevel="1">
      <c r="A25" s="2" t="s">
        <v>162</v>
      </c>
      <c r="AG25" s="24"/>
      <c r="AH25" s="24"/>
      <c r="AI25" s="24"/>
      <c r="AJ25"/>
      <c r="AK25"/>
    </row>
    <row r="26" spans="1:37" ht="8.25" customHeight="1" outlineLevel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G26" s="24"/>
      <c r="AH26" s="24"/>
      <c r="AI26" s="24"/>
      <c r="AJ26"/>
      <c r="AK26"/>
    </row>
    <row r="27" spans="1:37" ht="6.75" customHeight="1" outlineLevel="1"/>
    <row r="28" spans="1:37">
      <c r="A28" s="19" t="s">
        <v>230</v>
      </c>
    </row>
    <row r="29" spans="1:37" ht="14.25" thickBot="1">
      <c r="A29" s="32" t="s">
        <v>46</v>
      </c>
      <c r="B29" s="152" t="s">
        <v>180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4"/>
    </row>
    <row r="30" spans="1:37" ht="23.1" customHeight="1" thickTop="1" thickBot="1">
      <c r="A30" s="155" t="s">
        <v>92</v>
      </c>
      <c r="B30" s="109" t="s">
        <v>207</v>
      </c>
      <c r="C30" s="110"/>
      <c r="D30" s="109" t="s">
        <v>209</v>
      </c>
      <c r="E30" s="111"/>
      <c r="F30" s="111"/>
      <c r="G30" s="188" t="s">
        <v>21</v>
      </c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13" t="s">
        <v>212</v>
      </c>
      <c r="V30" s="114"/>
      <c r="W30" s="189" t="s">
        <v>18</v>
      </c>
      <c r="X30" s="189"/>
      <c r="Y30" s="190"/>
      <c r="Z30" s="157" t="s">
        <v>160</v>
      </c>
      <c r="AA30" s="111"/>
      <c r="AB30" s="111"/>
      <c r="AC30" s="191" t="s">
        <v>22</v>
      </c>
      <c r="AD30" s="191"/>
      <c r="AE30" s="192"/>
      <c r="AF30" s="19"/>
    </row>
    <row r="31" spans="1:37" ht="14.25" thickTop="1">
      <c r="A31" s="156"/>
      <c r="B31" s="82" t="s">
        <v>208</v>
      </c>
      <c r="C31" s="83"/>
      <c r="D31" s="84" t="s">
        <v>210</v>
      </c>
      <c r="E31" s="133"/>
      <c r="F31" s="133"/>
      <c r="G31" s="193" t="s">
        <v>186</v>
      </c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4"/>
      <c r="W31" s="90" t="s">
        <v>211</v>
      </c>
      <c r="X31" s="87"/>
      <c r="Y31" s="87"/>
      <c r="Z31" s="87"/>
      <c r="AA31" s="104" t="str">
        <f>VLOOKUP(G31,'drop down list'!$F:$J,3,FALSE)&amp;" - "&amp;VLOOKUP(G31,'drop down list'!$F:$J,4,FALSE)&amp;" - "&amp;VLOOKUP(G31,'drop down list'!$F:$J,5,FALSE)</f>
        <v>40 - 30 - 51</v>
      </c>
      <c r="AB31" s="104"/>
      <c r="AC31" s="104"/>
      <c r="AD31" s="104"/>
      <c r="AE31" s="105"/>
    </row>
    <row r="32" spans="1:37" ht="13.5" customHeight="1">
      <c r="A32" s="156"/>
      <c r="B32" s="84"/>
      <c r="C32" s="85"/>
      <c r="D32" s="91" t="s">
        <v>209</v>
      </c>
      <c r="E32" s="92"/>
      <c r="F32" s="92"/>
      <c r="G32" s="106" t="str">
        <f>VLOOKUP(G31,'drop down list'!$F$1:$G$13,2,FALSE)</f>
        <v>ACCREDITED COURSE TAKEN ABROAD (MAJOR SUBJECTS)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7"/>
      <c r="W32" s="108" t="s">
        <v>163</v>
      </c>
      <c r="X32" s="108"/>
      <c r="Y32" s="108"/>
      <c r="Z32" s="108"/>
      <c r="AA32" s="195" t="s">
        <v>7</v>
      </c>
      <c r="AB32" s="195"/>
      <c r="AC32" s="195"/>
      <c r="AD32" s="195"/>
      <c r="AE32" s="196"/>
      <c r="AF32" s="21"/>
    </row>
    <row r="33" spans="1:32" ht="3" customHeight="1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1"/>
      <c r="AF33" s="21"/>
    </row>
    <row r="34" spans="1:32" ht="23.1" customHeight="1" thickBot="1">
      <c r="A34" s="164" t="s">
        <v>94</v>
      </c>
      <c r="B34" s="124" t="s">
        <v>207</v>
      </c>
      <c r="C34" s="125"/>
      <c r="D34" s="124" t="s">
        <v>209</v>
      </c>
      <c r="E34" s="126"/>
      <c r="F34" s="126"/>
      <c r="G34" s="177" t="s">
        <v>23</v>
      </c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28" t="s">
        <v>212</v>
      </c>
      <c r="V34" s="129"/>
      <c r="W34" s="178" t="s">
        <v>220</v>
      </c>
      <c r="X34" s="178"/>
      <c r="Y34" s="179"/>
      <c r="Z34" s="132" t="s">
        <v>160</v>
      </c>
      <c r="AA34" s="126"/>
      <c r="AB34" s="126"/>
      <c r="AC34" s="180" t="s">
        <v>20</v>
      </c>
      <c r="AD34" s="180"/>
      <c r="AE34" s="181"/>
    </row>
    <row r="35" spans="1:32" ht="14.25" thickTop="1">
      <c r="A35" s="156"/>
      <c r="B35" s="82" t="s">
        <v>208</v>
      </c>
      <c r="C35" s="83"/>
      <c r="D35" s="84" t="s">
        <v>210</v>
      </c>
      <c r="E35" s="133"/>
      <c r="F35" s="133"/>
      <c r="G35" s="193" t="s">
        <v>186</v>
      </c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4"/>
      <c r="W35" s="90" t="s">
        <v>211</v>
      </c>
      <c r="X35" s="87"/>
      <c r="Y35" s="87"/>
      <c r="Z35" s="87"/>
      <c r="AA35" s="104" t="str">
        <f>VLOOKUP(G35,'drop down list'!$F:$J,3,FALSE)&amp;" - "&amp;VLOOKUP(G35,'drop down list'!$F:$J,4,FALSE)&amp;" - "&amp;VLOOKUP(G35,'drop down list'!$F:$J,5,FALSE)</f>
        <v>40 - 30 - 51</v>
      </c>
      <c r="AB35" s="104"/>
      <c r="AC35" s="104"/>
      <c r="AD35" s="104"/>
      <c r="AE35" s="105"/>
    </row>
    <row r="36" spans="1:32" ht="14.25" customHeight="1">
      <c r="A36" s="165"/>
      <c r="B36" s="82"/>
      <c r="C36" s="83"/>
      <c r="D36" s="134" t="s">
        <v>209</v>
      </c>
      <c r="E36" s="123"/>
      <c r="F36" s="123"/>
      <c r="G36" s="121" t="str">
        <f>VLOOKUP(G35,'drop down list'!$F$1:$G$13,2,FALSE)</f>
        <v>ACCREDITED COURSE TAKEN ABROAD (MAJOR SUBJECTS)</v>
      </c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2"/>
      <c r="W36" s="146" t="s">
        <v>163</v>
      </c>
      <c r="X36" s="146"/>
      <c r="Y36" s="146"/>
      <c r="Z36" s="146"/>
      <c r="AA36" s="182" t="s">
        <v>7</v>
      </c>
      <c r="AB36" s="182"/>
      <c r="AC36" s="182"/>
      <c r="AD36" s="182"/>
      <c r="AE36" s="183"/>
    </row>
    <row r="37" spans="1:32" ht="3" customHeight="1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1"/>
      <c r="AF37" s="21"/>
    </row>
    <row r="38" spans="1:32" ht="23.1" customHeight="1" thickBot="1">
      <c r="A38" s="164" t="s">
        <v>96</v>
      </c>
      <c r="B38" s="124" t="s">
        <v>207</v>
      </c>
      <c r="C38" s="125"/>
      <c r="D38" s="124" t="s">
        <v>209</v>
      </c>
      <c r="E38" s="126"/>
      <c r="F38" s="126"/>
      <c r="G38" s="177" t="s">
        <v>24</v>
      </c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28" t="s">
        <v>212</v>
      </c>
      <c r="V38" s="129"/>
      <c r="W38" s="178" t="s">
        <v>19</v>
      </c>
      <c r="X38" s="178"/>
      <c r="Y38" s="179"/>
      <c r="Z38" s="132" t="s">
        <v>160</v>
      </c>
      <c r="AA38" s="126"/>
      <c r="AB38" s="126"/>
      <c r="AC38" s="180" t="s">
        <v>8</v>
      </c>
      <c r="AD38" s="180"/>
      <c r="AE38" s="181"/>
    </row>
    <row r="39" spans="1:32" ht="14.25" thickTop="1">
      <c r="A39" s="156"/>
      <c r="B39" s="82" t="s">
        <v>208</v>
      </c>
      <c r="C39" s="83"/>
      <c r="D39" s="84" t="s">
        <v>210</v>
      </c>
      <c r="E39" s="133"/>
      <c r="F39" s="133"/>
      <c r="G39" s="193" t="s">
        <v>187</v>
      </c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4"/>
      <c r="W39" s="90" t="s">
        <v>211</v>
      </c>
      <c r="X39" s="87"/>
      <c r="Y39" s="87"/>
      <c r="Z39" s="87"/>
      <c r="AA39" s="104" t="str">
        <f>VLOOKUP(G39,'drop down list'!$F:$J,3,FALSE)&amp;" - "&amp;VLOOKUP(G39,'drop down list'!$F:$J,4,FALSE)&amp;" - "&amp;VLOOKUP(G39,'drop down list'!$F:$J,5,FALSE)</f>
        <v>40 - 39 - 51</v>
      </c>
      <c r="AB39" s="104"/>
      <c r="AC39" s="104"/>
      <c r="AD39" s="104"/>
      <c r="AE39" s="105"/>
    </row>
    <row r="40" spans="1:32" ht="14.25" customHeight="1">
      <c r="A40" s="165"/>
      <c r="B40" s="82"/>
      <c r="C40" s="83"/>
      <c r="D40" s="134" t="s">
        <v>209</v>
      </c>
      <c r="E40" s="123"/>
      <c r="F40" s="123"/>
      <c r="G40" s="121" t="str">
        <f>VLOOKUP(G39,'drop down list'!$F$1:$G$13,2,FALSE)</f>
        <v>ACCREDITED COURSE TAKEN ABROAD (MAJOR SUBJECTS)</v>
      </c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2"/>
      <c r="W40" s="146" t="s">
        <v>163</v>
      </c>
      <c r="X40" s="146"/>
      <c r="Y40" s="146"/>
      <c r="Z40" s="146"/>
      <c r="AA40" s="182" t="s">
        <v>9</v>
      </c>
      <c r="AB40" s="182"/>
      <c r="AC40" s="182"/>
      <c r="AD40" s="182"/>
      <c r="AE40" s="183"/>
    </row>
    <row r="41" spans="1:32" ht="3" customHeight="1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1"/>
      <c r="AF41" s="21"/>
    </row>
    <row r="42" spans="1:32" ht="23.1" customHeight="1" thickBot="1">
      <c r="A42" s="164" t="s">
        <v>98</v>
      </c>
      <c r="B42" s="124" t="s">
        <v>207</v>
      </c>
      <c r="C42" s="125"/>
      <c r="D42" s="124" t="s">
        <v>209</v>
      </c>
      <c r="E42" s="126"/>
      <c r="F42" s="126"/>
      <c r="G42" s="177" t="s">
        <v>25</v>
      </c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28" t="s">
        <v>212</v>
      </c>
      <c r="V42" s="129"/>
      <c r="W42" s="178" t="s">
        <v>26</v>
      </c>
      <c r="X42" s="178"/>
      <c r="Y42" s="179"/>
      <c r="Z42" s="132" t="s">
        <v>160</v>
      </c>
      <c r="AA42" s="126"/>
      <c r="AB42" s="126"/>
      <c r="AC42" s="180" t="s">
        <v>225</v>
      </c>
      <c r="AD42" s="180"/>
      <c r="AE42" s="181"/>
    </row>
    <row r="43" spans="1:32" ht="14.25" thickTop="1">
      <c r="A43" s="156"/>
      <c r="B43" s="82" t="s">
        <v>208</v>
      </c>
      <c r="C43" s="83"/>
      <c r="D43" s="84" t="s">
        <v>210</v>
      </c>
      <c r="E43" s="133"/>
      <c r="F43" s="133"/>
      <c r="G43" s="193" t="s">
        <v>188</v>
      </c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4"/>
      <c r="W43" s="90" t="s">
        <v>211</v>
      </c>
      <c r="X43" s="87"/>
      <c r="Y43" s="87"/>
      <c r="Z43" s="87"/>
      <c r="AA43" s="104" t="str">
        <f>VLOOKUP(G43,'drop down list'!$F:$J,3,FALSE)&amp;" - "&amp;VLOOKUP(G43,'drop down list'!$F:$J,4,FALSE)&amp;" - "&amp;VLOOKUP(G43,'drop down list'!$F:$J,5,FALSE)</f>
        <v>50 - 32 - 51</v>
      </c>
      <c r="AB43" s="104"/>
      <c r="AC43" s="104"/>
      <c r="AD43" s="104"/>
      <c r="AE43" s="105"/>
    </row>
    <row r="44" spans="1:32" ht="14.25" customHeight="1">
      <c r="A44" s="165"/>
      <c r="B44" s="82"/>
      <c r="C44" s="83"/>
      <c r="D44" s="134" t="s">
        <v>209</v>
      </c>
      <c r="E44" s="123"/>
      <c r="F44" s="123"/>
      <c r="G44" s="121" t="str">
        <f>VLOOKUP(G43,'drop down list'!$F$1:$G$13,2,FALSE)</f>
        <v>ACCREDITED COURSE TAKEN ABROAD (ELECTIVE COURSES)</v>
      </c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2"/>
      <c r="W44" s="146" t="s">
        <v>163</v>
      </c>
      <c r="X44" s="146"/>
      <c r="Y44" s="146"/>
      <c r="Z44" s="146"/>
      <c r="AA44" s="182" t="s">
        <v>1</v>
      </c>
      <c r="AB44" s="182"/>
      <c r="AC44" s="182"/>
      <c r="AD44" s="182"/>
      <c r="AE44" s="183"/>
    </row>
    <row r="45" spans="1:32" ht="3" customHeight="1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1"/>
      <c r="AF45" s="21"/>
    </row>
    <row r="46" spans="1:32" ht="23.1" customHeight="1" thickBot="1">
      <c r="A46" s="164" t="s">
        <v>100</v>
      </c>
      <c r="B46" s="124" t="s">
        <v>207</v>
      </c>
      <c r="C46" s="125"/>
      <c r="D46" s="124" t="s">
        <v>209</v>
      </c>
      <c r="E46" s="126"/>
      <c r="F46" s="126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8" t="s">
        <v>212</v>
      </c>
      <c r="V46" s="129"/>
      <c r="W46" s="102"/>
      <c r="X46" s="102"/>
      <c r="Y46" s="166"/>
      <c r="Z46" s="132" t="s">
        <v>160</v>
      </c>
      <c r="AA46" s="126"/>
      <c r="AB46" s="126"/>
      <c r="AC46" s="102"/>
      <c r="AD46" s="102"/>
      <c r="AE46" s="103"/>
    </row>
    <row r="47" spans="1:32" ht="14.25" thickTop="1">
      <c r="A47" s="156"/>
      <c r="B47" s="82" t="s">
        <v>208</v>
      </c>
      <c r="C47" s="83"/>
      <c r="D47" s="84" t="s">
        <v>210</v>
      </c>
      <c r="E47" s="133"/>
      <c r="F47" s="133"/>
      <c r="G47" s="119" t="s">
        <v>150</v>
      </c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20"/>
      <c r="W47" s="133" t="s">
        <v>211</v>
      </c>
      <c r="X47" s="133"/>
      <c r="Y47" s="133"/>
      <c r="Z47" s="133"/>
      <c r="AA47" s="104" t="str">
        <f>VLOOKUP(G47,'drop down list'!$F:$J,3,FALSE)&amp;" - "&amp;VLOOKUP(G47,'drop down list'!$F:$J,4,FALSE)&amp;" - "&amp;VLOOKUP(G47,'drop down list'!$F:$J,5,FALSE)</f>
        <v xml:space="preserve"> -  - </v>
      </c>
      <c r="AB47" s="104"/>
      <c r="AC47" s="104"/>
      <c r="AD47" s="104"/>
      <c r="AE47" s="105"/>
    </row>
    <row r="48" spans="1:32" ht="14.25" customHeight="1">
      <c r="A48" s="165"/>
      <c r="B48" s="82"/>
      <c r="C48" s="83"/>
      <c r="D48" s="134" t="s">
        <v>209</v>
      </c>
      <c r="E48" s="123"/>
      <c r="F48" s="123"/>
      <c r="G48" s="121" t="str">
        <f>VLOOKUP(G47,'drop down list'!$F$1:$G$13,2,FALSE)</f>
        <v>（Automatically entered）</v>
      </c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2"/>
      <c r="W48" s="146" t="s">
        <v>163</v>
      </c>
      <c r="X48" s="146"/>
      <c r="Y48" s="146"/>
      <c r="Z48" s="146"/>
      <c r="AA48" s="117"/>
      <c r="AB48" s="117"/>
      <c r="AC48" s="117"/>
      <c r="AD48" s="117"/>
      <c r="AE48" s="118"/>
    </row>
    <row r="49" spans="1:32" ht="3" customHeight="1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1"/>
      <c r="AF49" s="21"/>
    </row>
    <row r="50" spans="1:32" ht="23.1" customHeight="1" thickBot="1">
      <c r="A50" s="164" t="s">
        <v>102</v>
      </c>
      <c r="B50" s="124" t="s">
        <v>207</v>
      </c>
      <c r="C50" s="125"/>
      <c r="D50" s="124" t="s">
        <v>209</v>
      </c>
      <c r="E50" s="126"/>
      <c r="F50" s="126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8" t="s">
        <v>212</v>
      </c>
      <c r="V50" s="129"/>
      <c r="W50" s="130"/>
      <c r="X50" s="130"/>
      <c r="Y50" s="131"/>
      <c r="Z50" s="132" t="s">
        <v>160</v>
      </c>
      <c r="AA50" s="126"/>
      <c r="AB50" s="126"/>
      <c r="AC50" s="102"/>
      <c r="AD50" s="102"/>
      <c r="AE50" s="103"/>
    </row>
    <row r="51" spans="1:32" ht="14.25" thickTop="1">
      <c r="A51" s="156"/>
      <c r="B51" s="82" t="s">
        <v>208</v>
      </c>
      <c r="C51" s="83"/>
      <c r="D51" s="84" t="s">
        <v>210</v>
      </c>
      <c r="E51" s="133"/>
      <c r="F51" s="133"/>
      <c r="G51" s="119" t="s">
        <v>150</v>
      </c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20"/>
      <c r="W51" s="90" t="s">
        <v>211</v>
      </c>
      <c r="X51" s="87"/>
      <c r="Y51" s="87"/>
      <c r="Z51" s="87"/>
      <c r="AA51" s="104" t="str">
        <f>VLOOKUP(G51,'drop down list'!$F:$J,3,FALSE)&amp;" - "&amp;VLOOKUP(G51,'drop down list'!$F:$J,4,FALSE)&amp;" - "&amp;VLOOKUP(G51,'drop down list'!$F:$J,5,FALSE)</f>
        <v xml:space="preserve"> -  - </v>
      </c>
      <c r="AB51" s="104"/>
      <c r="AC51" s="104"/>
      <c r="AD51" s="104"/>
      <c r="AE51" s="105"/>
    </row>
    <row r="52" spans="1:32" ht="14.25" customHeight="1">
      <c r="A52" s="165"/>
      <c r="B52" s="82"/>
      <c r="C52" s="83"/>
      <c r="D52" s="134" t="s">
        <v>209</v>
      </c>
      <c r="E52" s="123"/>
      <c r="F52" s="123"/>
      <c r="G52" s="121" t="str">
        <f>VLOOKUP(G51,'drop down list'!$F$1:$G$13,2,FALSE)</f>
        <v>（Automatically entered）</v>
      </c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2"/>
      <c r="W52" s="146" t="s">
        <v>163</v>
      </c>
      <c r="X52" s="146"/>
      <c r="Y52" s="146"/>
      <c r="Z52" s="146"/>
      <c r="AA52" s="117"/>
      <c r="AB52" s="117"/>
      <c r="AC52" s="117"/>
      <c r="AD52" s="117"/>
      <c r="AE52" s="118"/>
    </row>
    <row r="53" spans="1:32" ht="3" customHeight="1">
      <c r="A53" s="99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1"/>
      <c r="AF53" s="21"/>
    </row>
    <row r="54" spans="1:32" ht="23.1" customHeight="1" thickBot="1">
      <c r="A54" s="164" t="s">
        <v>104</v>
      </c>
      <c r="B54" s="124" t="s">
        <v>207</v>
      </c>
      <c r="C54" s="125"/>
      <c r="D54" s="124" t="s">
        <v>209</v>
      </c>
      <c r="E54" s="126"/>
      <c r="F54" s="126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8" t="s">
        <v>212</v>
      </c>
      <c r="V54" s="129"/>
      <c r="W54" s="130"/>
      <c r="X54" s="130"/>
      <c r="Y54" s="131"/>
      <c r="Z54" s="132" t="s">
        <v>160</v>
      </c>
      <c r="AA54" s="126"/>
      <c r="AB54" s="126"/>
      <c r="AC54" s="102"/>
      <c r="AD54" s="102"/>
      <c r="AE54" s="103"/>
    </row>
    <row r="55" spans="1:32" ht="14.25" thickTop="1">
      <c r="A55" s="156"/>
      <c r="B55" s="82" t="s">
        <v>208</v>
      </c>
      <c r="C55" s="83"/>
      <c r="D55" s="84" t="s">
        <v>210</v>
      </c>
      <c r="E55" s="133"/>
      <c r="F55" s="133"/>
      <c r="G55" s="119" t="s">
        <v>150</v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20"/>
      <c r="W55" s="90" t="s">
        <v>211</v>
      </c>
      <c r="X55" s="87"/>
      <c r="Y55" s="87"/>
      <c r="Z55" s="87"/>
      <c r="AA55" s="104" t="str">
        <f>VLOOKUP(G55,'drop down list'!$F:$J,3,FALSE)&amp;" - "&amp;VLOOKUP(G55,'drop down list'!$F:$J,4,FALSE)&amp;" - "&amp;VLOOKUP(G55,'drop down list'!$F:$J,5,FALSE)</f>
        <v xml:space="preserve"> -  - </v>
      </c>
      <c r="AB55" s="104"/>
      <c r="AC55" s="104"/>
      <c r="AD55" s="104"/>
      <c r="AE55" s="105"/>
    </row>
    <row r="56" spans="1:32" ht="14.25" customHeight="1">
      <c r="A56" s="165"/>
      <c r="B56" s="82"/>
      <c r="C56" s="83"/>
      <c r="D56" s="134" t="s">
        <v>209</v>
      </c>
      <c r="E56" s="123"/>
      <c r="F56" s="123"/>
      <c r="G56" s="121" t="str">
        <f>VLOOKUP(G55,'drop down list'!$F$1:$G$13,2,FALSE)</f>
        <v>（Automatically entered）</v>
      </c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2"/>
      <c r="W56" s="146" t="s">
        <v>163</v>
      </c>
      <c r="X56" s="146"/>
      <c r="Y56" s="146"/>
      <c r="Z56" s="146"/>
      <c r="AA56" s="117"/>
      <c r="AB56" s="117"/>
      <c r="AC56" s="117"/>
      <c r="AD56" s="117"/>
      <c r="AE56" s="118"/>
    </row>
    <row r="57" spans="1:32" ht="3" customHeight="1">
      <c r="A57" s="99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1"/>
      <c r="AF57" s="21"/>
    </row>
    <row r="58" spans="1:32" ht="23.1" customHeight="1" thickBot="1">
      <c r="A58" s="156" t="s">
        <v>106</v>
      </c>
      <c r="B58" s="168" t="s">
        <v>207</v>
      </c>
      <c r="C58" s="169"/>
      <c r="D58" s="168" t="s">
        <v>209</v>
      </c>
      <c r="E58" s="145"/>
      <c r="F58" s="145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40" t="s">
        <v>212</v>
      </c>
      <c r="V58" s="141"/>
      <c r="W58" s="142"/>
      <c r="X58" s="142"/>
      <c r="Y58" s="143"/>
      <c r="Z58" s="144" t="s">
        <v>160</v>
      </c>
      <c r="AA58" s="145"/>
      <c r="AB58" s="145"/>
      <c r="AC58" s="142"/>
      <c r="AD58" s="142"/>
      <c r="AE58" s="167"/>
    </row>
    <row r="59" spans="1:32" ht="14.25" thickTop="1">
      <c r="A59" s="156"/>
      <c r="B59" s="82" t="s">
        <v>208</v>
      </c>
      <c r="C59" s="83"/>
      <c r="D59" s="84" t="s">
        <v>210</v>
      </c>
      <c r="E59" s="133"/>
      <c r="F59" s="133"/>
      <c r="G59" s="119" t="s">
        <v>150</v>
      </c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20"/>
      <c r="W59" s="133" t="s">
        <v>211</v>
      </c>
      <c r="X59" s="133"/>
      <c r="Y59" s="133"/>
      <c r="Z59" s="133"/>
      <c r="AA59" s="104" t="str">
        <f>VLOOKUP(G59,'drop down list'!$F:$J,3,FALSE)&amp;" - "&amp;VLOOKUP(G59,'drop down list'!$F:$J,4,FALSE)&amp;" - "&amp;VLOOKUP(G59,'drop down list'!$F:$J,5,FALSE)</f>
        <v xml:space="preserve"> -  - </v>
      </c>
      <c r="AB59" s="104"/>
      <c r="AC59" s="104"/>
      <c r="AD59" s="104"/>
      <c r="AE59" s="105"/>
    </row>
    <row r="60" spans="1:32" ht="14.25" customHeight="1">
      <c r="A60" s="156"/>
      <c r="B60" s="84"/>
      <c r="C60" s="85"/>
      <c r="D60" s="91" t="s">
        <v>209</v>
      </c>
      <c r="E60" s="92"/>
      <c r="F60" s="92"/>
      <c r="G60" s="106" t="str">
        <f>VLOOKUP(G59,'drop down list'!$F$1:$G$13,2,FALSE)</f>
        <v>（Automatically entered）</v>
      </c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7"/>
      <c r="W60" s="108" t="s">
        <v>163</v>
      </c>
      <c r="X60" s="108"/>
      <c r="Y60" s="108"/>
      <c r="Z60" s="108"/>
      <c r="AA60" s="117"/>
      <c r="AB60" s="117"/>
      <c r="AC60" s="117"/>
      <c r="AD60" s="117"/>
      <c r="AE60" s="118"/>
    </row>
    <row r="61" spans="1:32" ht="7.5" customHeight="1">
      <c r="F61" s="2" t="s">
        <v>206</v>
      </c>
    </row>
    <row r="62" spans="1:32">
      <c r="A62" s="19" t="s">
        <v>231</v>
      </c>
    </row>
    <row r="63" spans="1:32" ht="14.25" thickBot="1">
      <c r="A63" s="32" t="s">
        <v>46</v>
      </c>
      <c r="B63" s="152" t="s">
        <v>180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4"/>
    </row>
    <row r="64" spans="1:32" ht="23.1" customHeight="1" thickTop="1" thickBot="1">
      <c r="A64" s="155" t="s">
        <v>108</v>
      </c>
      <c r="B64" s="109" t="s">
        <v>207</v>
      </c>
      <c r="C64" s="110"/>
      <c r="D64" s="109" t="s">
        <v>209</v>
      </c>
      <c r="E64" s="111"/>
      <c r="F64" s="111"/>
      <c r="G64" s="188" t="s">
        <v>189</v>
      </c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13" t="s">
        <v>212</v>
      </c>
      <c r="V64" s="114"/>
      <c r="W64" s="189" t="s">
        <v>18</v>
      </c>
      <c r="X64" s="189"/>
      <c r="Y64" s="190"/>
      <c r="Z64" s="157" t="s">
        <v>160</v>
      </c>
      <c r="AA64" s="111"/>
      <c r="AB64" s="111"/>
      <c r="AC64" s="191" t="s">
        <v>8</v>
      </c>
      <c r="AD64" s="191"/>
      <c r="AE64" s="192"/>
    </row>
    <row r="65" spans="1:32" ht="14.25" thickTop="1">
      <c r="A65" s="156"/>
      <c r="B65" s="82" t="s">
        <v>208</v>
      </c>
      <c r="C65" s="83"/>
      <c r="D65" s="84" t="s">
        <v>210</v>
      </c>
      <c r="E65" s="133"/>
      <c r="F65" s="133"/>
      <c r="G65" s="184" t="s">
        <v>190</v>
      </c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5"/>
      <c r="W65" s="90" t="s">
        <v>211</v>
      </c>
      <c r="X65" s="87"/>
      <c r="Y65" s="87"/>
      <c r="Z65" s="87"/>
      <c r="AA65" s="54" t="s">
        <v>16</v>
      </c>
      <c r="AB65" s="61" t="s">
        <v>216</v>
      </c>
      <c r="AC65" s="54" t="s">
        <v>17</v>
      </c>
      <c r="AD65" s="61" t="s">
        <v>216</v>
      </c>
      <c r="AE65" s="55" t="s">
        <v>155</v>
      </c>
    </row>
    <row r="66" spans="1:32" ht="14.25" customHeight="1">
      <c r="A66" s="165"/>
      <c r="B66" s="82"/>
      <c r="C66" s="83"/>
      <c r="D66" s="134" t="s">
        <v>209</v>
      </c>
      <c r="E66" s="123"/>
      <c r="F66" s="123"/>
      <c r="G66" s="186" t="s">
        <v>191</v>
      </c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7"/>
      <c r="W66" s="123" t="s">
        <v>163</v>
      </c>
      <c r="X66" s="123"/>
      <c r="Y66" s="123"/>
      <c r="Z66" s="123"/>
      <c r="AA66" s="182" t="s">
        <v>228</v>
      </c>
      <c r="AB66" s="182"/>
      <c r="AC66" s="182"/>
      <c r="AD66" s="182"/>
      <c r="AE66" s="183"/>
    </row>
    <row r="67" spans="1:32" ht="3" customHeight="1">
      <c r="A67" s="99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1"/>
      <c r="AF67" s="21"/>
    </row>
    <row r="68" spans="1:32" ht="23.1" customHeight="1" thickBot="1">
      <c r="A68" s="164" t="s">
        <v>110</v>
      </c>
      <c r="B68" s="124" t="s">
        <v>207</v>
      </c>
      <c r="C68" s="125"/>
      <c r="D68" s="124" t="s">
        <v>209</v>
      </c>
      <c r="E68" s="126"/>
      <c r="F68" s="126"/>
      <c r="G68" s="177" t="s">
        <v>192</v>
      </c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28" t="s">
        <v>212</v>
      </c>
      <c r="V68" s="129"/>
      <c r="W68" s="178" t="s">
        <v>19</v>
      </c>
      <c r="X68" s="178"/>
      <c r="Y68" s="179"/>
      <c r="Z68" s="132" t="s">
        <v>160</v>
      </c>
      <c r="AA68" s="126"/>
      <c r="AB68" s="126"/>
      <c r="AC68" s="180" t="s">
        <v>22</v>
      </c>
      <c r="AD68" s="180"/>
      <c r="AE68" s="181"/>
    </row>
    <row r="69" spans="1:32" ht="14.25" thickTop="1">
      <c r="A69" s="156"/>
      <c r="B69" s="82" t="s">
        <v>208</v>
      </c>
      <c r="C69" s="83"/>
      <c r="D69" s="84" t="s">
        <v>210</v>
      </c>
      <c r="E69" s="133"/>
      <c r="F69" s="133"/>
      <c r="G69" s="184" t="s">
        <v>190</v>
      </c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5"/>
      <c r="W69" s="90" t="s">
        <v>211</v>
      </c>
      <c r="X69" s="87"/>
      <c r="Y69" s="87"/>
      <c r="Z69" s="87"/>
      <c r="AA69" s="54" t="s">
        <v>16</v>
      </c>
      <c r="AB69" s="61" t="s">
        <v>216</v>
      </c>
      <c r="AC69" s="54" t="s">
        <v>17</v>
      </c>
      <c r="AD69" s="61" t="s">
        <v>216</v>
      </c>
      <c r="AE69" s="55" t="s">
        <v>194</v>
      </c>
    </row>
    <row r="70" spans="1:32" ht="14.25" customHeight="1">
      <c r="A70" s="165"/>
      <c r="B70" s="82"/>
      <c r="C70" s="83"/>
      <c r="D70" s="134" t="s">
        <v>209</v>
      </c>
      <c r="E70" s="123"/>
      <c r="F70" s="123"/>
      <c r="G70" s="186" t="s">
        <v>193</v>
      </c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7"/>
      <c r="W70" s="123" t="s">
        <v>163</v>
      </c>
      <c r="X70" s="123"/>
      <c r="Y70" s="123"/>
      <c r="Z70" s="123"/>
      <c r="AA70" s="182" t="s">
        <v>9</v>
      </c>
      <c r="AB70" s="182"/>
      <c r="AC70" s="182"/>
      <c r="AD70" s="182"/>
      <c r="AE70" s="183"/>
    </row>
    <row r="71" spans="1:32" ht="3" customHeight="1">
      <c r="A71" s="99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1"/>
      <c r="AF71" s="21"/>
    </row>
    <row r="72" spans="1:32" ht="23.1" customHeight="1" thickBot="1">
      <c r="A72" s="164" t="s">
        <v>112</v>
      </c>
      <c r="B72" s="124" t="s">
        <v>207</v>
      </c>
      <c r="C72" s="125"/>
      <c r="D72" s="124" t="s">
        <v>209</v>
      </c>
      <c r="E72" s="126"/>
      <c r="F72" s="126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8" t="s">
        <v>212</v>
      </c>
      <c r="V72" s="129"/>
      <c r="W72" s="130"/>
      <c r="X72" s="130"/>
      <c r="Y72" s="131"/>
      <c r="Z72" s="132" t="s">
        <v>160</v>
      </c>
      <c r="AA72" s="126"/>
      <c r="AB72" s="126"/>
      <c r="AC72" s="102"/>
      <c r="AD72" s="102"/>
      <c r="AE72" s="103"/>
    </row>
    <row r="73" spans="1:32" ht="14.25" thickTop="1">
      <c r="A73" s="156"/>
      <c r="B73" s="82" t="s">
        <v>208</v>
      </c>
      <c r="C73" s="83"/>
      <c r="D73" s="84" t="s">
        <v>210</v>
      </c>
      <c r="E73" s="133"/>
      <c r="F73" s="133"/>
      <c r="G73" s="88" t="s">
        <v>150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9"/>
      <c r="W73" s="90" t="s">
        <v>211</v>
      </c>
      <c r="X73" s="87"/>
      <c r="Y73" s="87"/>
      <c r="Z73" s="87"/>
      <c r="AA73" s="51"/>
      <c r="AB73" s="61" t="s">
        <v>216</v>
      </c>
      <c r="AC73" s="51"/>
      <c r="AD73" s="61" t="s">
        <v>216</v>
      </c>
      <c r="AE73" s="52"/>
    </row>
    <row r="74" spans="1:32" ht="14.25" customHeight="1">
      <c r="A74" s="165"/>
      <c r="B74" s="82"/>
      <c r="C74" s="83"/>
      <c r="D74" s="134" t="s">
        <v>209</v>
      </c>
      <c r="E74" s="123"/>
      <c r="F74" s="123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6"/>
      <c r="W74" s="123" t="s">
        <v>163</v>
      </c>
      <c r="X74" s="123"/>
      <c r="Y74" s="123"/>
      <c r="Z74" s="123"/>
      <c r="AA74" s="117"/>
      <c r="AB74" s="117"/>
      <c r="AC74" s="117"/>
      <c r="AD74" s="117"/>
      <c r="AE74" s="118"/>
    </row>
    <row r="75" spans="1:32" ht="3" customHeight="1">
      <c r="A75" s="99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1"/>
      <c r="AF75" s="21"/>
    </row>
    <row r="76" spans="1:32" ht="23.1" customHeight="1" thickBot="1">
      <c r="A76" s="156" t="s">
        <v>114</v>
      </c>
      <c r="B76" s="124" t="s">
        <v>207</v>
      </c>
      <c r="C76" s="125"/>
      <c r="D76" s="124" t="s">
        <v>209</v>
      </c>
      <c r="E76" s="126"/>
      <c r="F76" s="126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8" t="s">
        <v>212</v>
      </c>
      <c r="V76" s="129"/>
      <c r="W76" s="130"/>
      <c r="X76" s="130"/>
      <c r="Y76" s="131"/>
      <c r="Z76" s="132" t="s">
        <v>160</v>
      </c>
      <c r="AA76" s="126"/>
      <c r="AB76" s="126"/>
      <c r="AC76" s="102"/>
      <c r="AD76" s="102"/>
      <c r="AE76" s="103"/>
    </row>
    <row r="77" spans="1:32" ht="14.25" thickTop="1">
      <c r="A77" s="156"/>
      <c r="B77" s="82" t="s">
        <v>208</v>
      </c>
      <c r="C77" s="83"/>
      <c r="D77" s="84" t="s">
        <v>210</v>
      </c>
      <c r="E77" s="133"/>
      <c r="F77" s="133"/>
      <c r="G77" s="88" t="s">
        <v>150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9"/>
      <c r="W77" s="90" t="s">
        <v>211</v>
      </c>
      <c r="X77" s="87"/>
      <c r="Y77" s="87"/>
      <c r="Z77" s="87"/>
      <c r="AA77" s="51"/>
      <c r="AB77" s="61" t="s">
        <v>216</v>
      </c>
      <c r="AC77" s="51"/>
      <c r="AD77" s="61" t="s">
        <v>216</v>
      </c>
      <c r="AE77" s="52"/>
    </row>
    <row r="78" spans="1:32" ht="14.25" customHeight="1">
      <c r="A78" s="156"/>
      <c r="B78" s="82"/>
      <c r="C78" s="83"/>
      <c r="D78" s="134" t="s">
        <v>209</v>
      </c>
      <c r="E78" s="123"/>
      <c r="F78" s="123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6"/>
      <c r="W78" s="123" t="s">
        <v>163</v>
      </c>
      <c r="X78" s="123"/>
      <c r="Y78" s="123"/>
      <c r="Z78" s="123"/>
      <c r="AA78" s="117"/>
      <c r="AB78" s="117"/>
      <c r="AC78" s="117"/>
      <c r="AD78" s="117"/>
      <c r="AE78" s="118"/>
    </row>
    <row r="79" spans="1:32" ht="3" customHeight="1">
      <c r="A79" s="99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1"/>
      <c r="AF79" s="21"/>
    </row>
    <row r="80" spans="1:32" ht="23.1" customHeight="1" thickBot="1">
      <c r="A80" s="164" t="s">
        <v>116</v>
      </c>
      <c r="B80" s="124" t="s">
        <v>207</v>
      </c>
      <c r="C80" s="125"/>
      <c r="D80" s="124" t="s">
        <v>209</v>
      </c>
      <c r="E80" s="126"/>
      <c r="F80" s="126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8" t="s">
        <v>212</v>
      </c>
      <c r="V80" s="129"/>
      <c r="W80" s="130"/>
      <c r="X80" s="130"/>
      <c r="Y80" s="131"/>
      <c r="Z80" s="132" t="s">
        <v>160</v>
      </c>
      <c r="AA80" s="126"/>
      <c r="AB80" s="126"/>
      <c r="AC80" s="102"/>
      <c r="AD80" s="102"/>
      <c r="AE80" s="103"/>
    </row>
    <row r="81" spans="1:32" ht="14.25" thickTop="1">
      <c r="A81" s="156"/>
      <c r="B81" s="82" t="s">
        <v>208</v>
      </c>
      <c r="C81" s="83"/>
      <c r="D81" s="84" t="s">
        <v>210</v>
      </c>
      <c r="E81" s="133"/>
      <c r="F81" s="133"/>
      <c r="G81" s="88" t="s">
        <v>150</v>
      </c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9"/>
      <c r="W81" s="90" t="s">
        <v>211</v>
      </c>
      <c r="X81" s="87"/>
      <c r="Y81" s="87"/>
      <c r="Z81" s="87"/>
      <c r="AA81" s="51"/>
      <c r="AB81" s="61" t="s">
        <v>216</v>
      </c>
      <c r="AC81" s="51"/>
      <c r="AD81" s="61" t="s">
        <v>216</v>
      </c>
      <c r="AE81" s="52"/>
    </row>
    <row r="82" spans="1:32" ht="14.25" customHeight="1">
      <c r="A82" s="165"/>
      <c r="B82" s="82"/>
      <c r="C82" s="83"/>
      <c r="D82" s="134" t="s">
        <v>209</v>
      </c>
      <c r="E82" s="123"/>
      <c r="F82" s="123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6"/>
      <c r="W82" s="123" t="s">
        <v>163</v>
      </c>
      <c r="X82" s="123"/>
      <c r="Y82" s="123"/>
      <c r="Z82" s="123"/>
      <c r="AA82" s="117"/>
      <c r="AB82" s="117"/>
      <c r="AC82" s="117"/>
      <c r="AD82" s="117"/>
      <c r="AE82" s="118"/>
    </row>
    <row r="83" spans="1:32" ht="3" customHeight="1">
      <c r="A83" s="99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1"/>
      <c r="AF83" s="21"/>
    </row>
    <row r="84" spans="1:32" ht="23.1" customHeight="1" thickBot="1">
      <c r="A84" s="164" t="s">
        <v>118</v>
      </c>
      <c r="B84" s="124" t="s">
        <v>207</v>
      </c>
      <c r="C84" s="125"/>
      <c r="D84" s="124" t="s">
        <v>209</v>
      </c>
      <c r="E84" s="126"/>
      <c r="F84" s="126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8" t="s">
        <v>212</v>
      </c>
      <c r="V84" s="129"/>
      <c r="W84" s="130"/>
      <c r="X84" s="130"/>
      <c r="Y84" s="131"/>
      <c r="Z84" s="132" t="s">
        <v>160</v>
      </c>
      <c r="AA84" s="126"/>
      <c r="AB84" s="126"/>
      <c r="AC84" s="102"/>
      <c r="AD84" s="102"/>
      <c r="AE84" s="103"/>
    </row>
    <row r="85" spans="1:32" ht="14.25" thickTop="1">
      <c r="A85" s="156"/>
      <c r="B85" s="82" t="s">
        <v>208</v>
      </c>
      <c r="C85" s="83"/>
      <c r="D85" s="84" t="s">
        <v>210</v>
      </c>
      <c r="E85" s="133"/>
      <c r="F85" s="133"/>
      <c r="G85" s="88" t="s">
        <v>150</v>
      </c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9"/>
      <c r="W85" s="90" t="s">
        <v>211</v>
      </c>
      <c r="X85" s="87"/>
      <c r="Y85" s="87"/>
      <c r="Z85" s="87"/>
      <c r="AA85" s="51"/>
      <c r="AB85" s="61" t="s">
        <v>216</v>
      </c>
      <c r="AC85" s="51"/>
      <c r="AD85" s="61" t="s">
        <v>216</v>
      </c>
      <c r="AE85" s="52"/>
    </row>
    <row r="86" spans="1:32" ht="14.25" customHeight="1">
      <c r="A86" s="165"/>
      <c r="B86" s="82"/>
      <c r="C86" s="83"/>
      <c r="D86" s="134" t="s">
        <v>209</v>
      </c>
      <c r="E86" s="123"/>
      <c r="F86" s="123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6"/>
      <c r="W86" s="123" t="s">
        <v>163</v>
      </c>
      <c r="X86" s="123"/>
      <c r="Y86" s="123"/>
      <c r="Z86" s="123"/>
      <c r="AA86" s="117"/>
      <c r="AB86" s="117"/>
      <c r="AC86" s="117"/>
      <c r="AD86" s="117"/>
      <c r="AE86" s="118"/>
    </row>
    <row r="87" spans="1:32" ht="3" customHeight="1">
      <c r="A87" s="99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1"/>
      <c r="AF87" s="21"/>
    </row>
    <row r="88" spans="1:32" ht="23.1" customHeight="1" thickBot="1">
      <c r="A88" s="164" t="s">
        <v>120</v>
      </c>
      <c r="B88" s="124" t="s">
        <v>207</v>
      </c>
      <c r="C88" s="125"/>
      <c r="D88" s="124" t="s">
        <v>209</v>
      </c>
      <c r="E88" s="126"/>
      <c r="F88" s="126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8" t="s">
        <v>212</v>
      </c>
      <c r="V88" s="129"/>
      <c r="W88" s="130"/>
      <c r="X88" s="130"/>
      <c r="Y88" s="131"/>
      <c r="Z88" s="132" t="s">
        <v>160</v>
      </c>
      <c r="AA88" s="126"/>
      <c r="AB88" s="126"/>
      <c r="AC88" s="102"/>
      <c r="AD88" s="102"/>
      <c r="AE88" s="103"/>
    </row>
    <row r="89" spans="1:32" ht="14.25" thickTop="1">
      <c r="A89" s="156"/>
      <c r="B89" s="82" t="s">
        <v>208</v>
      </c>
      <c r="C89" s="83"/>
      <c r="D89" s="86" t="s">
        <v>210</v>
      </c>
      <c r="E89" s="87"/>
      <c r="F89" s="87"/>
      <c r="G89" s="88" t="s">
        <v>150</v>
      </c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9"/>
      <c r="W89" s="90" t="s">
        <v>211</v>
      </c>
      <c r="X89" s="87"/>
      <c r="Y89" s="87"/>
      <c r="Z89" s="87"/>
      <c r="AA89" s="51"/>
      <c r="AB89" s="61" t="s">
        <v>216</v>
      </c>
      <c r="AC89" s="51"/>
      <c r="AD89" s="61" t="s">
        <v>216</v>
      </c>
      <c r="AE89" s="52"/>
    </row>
    <row r="90" spans="1:32" ht="14.25" customHeight="1">
      <c r="A90" s="165"/>
      <c r="B90" s="82"/>
      <c r="C90" s="83"/>
      <c r="D90" s="134" t="s">
        <v>209</v>
      </c>
      <c r="E90" s="123"/>
      <c r="F90" s="123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6"/>
      <c r="W90" s="123" t="s">
        <v>163</v>
      </c>
      <c r="X90" s="123"/>
      <c r="Y90" s="123"/>
      <c r="Z90" s="123"/>
      <c r="AA90" s="117"/>
      <c r="AB90" s="117"/>
      <c r="AC90" s="117"/>
      <c r="AD90" s="117"/>
      <c r="AE90" s="118"/>
    </row>
    <row r="91" spans="1:32" ht="3" customHeight="1">
      <c r="A91" s="99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1"/>
      <c r="AF91" s="21"/>
    </row>
    <row r="92" spans="1:32" ht="23.1" customHeight="1" thickBot="1">
      <c r="A92" s="164" t="s">
        <v>122</v>
      </c>
      <c r="B92" s="124" t="s">
        <v>207</v>
      </c>
      <c r="C92" s="125"/>
      <c r="D92" s="124" t="s">
        <v>209</v>
      </c>
      <c r="E92" s="126"/>
      <c r="F92" s="126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8" t="s">
        <v>212</v>
      </c>
      <c r="V92" s="129"/>
      <c r="W92" s="130"/>
      <c r="X92" s="130"/>
      <c r="Y92" s="131"/>
      <c r="Z92" s="132" t="s">
        <v>160</v>
      </c>
      <c r="AA92" s="126"/>
      <c r="AB92" s="126"/>
      <c r="AC92" s="102"/>
      <c r="AD92" s="102"/>
      <c r="AE92" s="103"/>
    </row>
    <row r="93" spans="1:32" ht="14.25" thickTop="1">
      <c r="A93" s="156"/>
      <c r="B93" s="82" t="s">
        <v>208</v>
      </c>
      <c r="C93" s="83"/>
      <c r="D93" s="86" t="s">
        <v>210</v>
      </c>
      <c r="E93" s="87"/>
      <c r="F93" s="87"/>
      <c r="G93" s="88" t="s">
        <v>150</v>
      </c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9"/>
      <c r="W93" s="90" t="s">
        <v>211</v>
      </c>
      <c r="X93" s="87"/>
      <c r="Y93" s="87"/>
      <c r="Z93" s="87"/>
      <c r="AA93" s="51"/>
      <c r="AB93" s="61" t="s">
        <v>216</v>
      </c>
      <c r="AC93" s="51"/>
      <c r="AD93" s="61" t="s">
        <v>216</v>
      </c>
      <c r="AE93" s="52"/>
    </row>
    <row r="94" spans="1:32" ht="14.25" customHeight="1">
      <c r="A94" s="156"/>
      <c r="B94" s="84"/>
      <c r="C94" s="85"/>
      <c r="D94" s="91" t="s">
        <v>209</v>
      </c>
      <c r="E94" s="92"/>
      <c r="F94" s="92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4"/>
      <c r="W94" s="92" t="s">
        <v>163</v>
      </c>
      <c r="X94" s="92"/>
      <c r="Y94" s="92"/>
      <c r="Z94" s="92"/>
      <c r="AA94" s="117"/>
      <c r="AB94" s="117"/>
      <c r="AC94" s="117"/>
      <c r="AD94" s="117"/>
      <c r="AE94" s="118"/>
    </row>
    <row r="95" spans="1:32" ht="8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2" ht="6.75" customHeight="1"/>
    <row r="97" spans="1:31">
      <c r="A97" s="18" t="s">
        <v>48</v>
      </c>
    </row>
    <row r="98" spans="1:31">
      <c r="A98" s="30" t="s">
        <v>235</v>
      </c>
    </row>
    <row r="99" spans="1:31">
      <c r="B99" s="29"/>
      <c r="F99" s="6" t="s">
        <v>50</v>
      </c>
      <c r="G99" s="5"/>
      <c r="J99" s="27"/>
      <c r="K99" s="27"/>
      <c r="M99" s="6" t="s">
        <v>51</v>
      </c>
      <c r="N99" s="5"/>
    </row>
    <row r="100" spans="1:31">
      <c r="B100" s="29"/>
      <c r="F100" s="6" t="s">
        <v>88</v>
      </c>
      <c r="G100" s="96" t="s">
        <v>79</v>
      </c>
      <c r="H100" s="96"/>
      <c r="I100" s="96"/>
      <c r="J100" s="96"/>
      <c r="K100" s="96"/>
      <c r="L100" s="26" t="s">
        <v>5</v>
      </c>
      <c r="M100" s="96" t="s">
        <v>79</v>
      </c>
      <c r="N100" s="96"/>
      <c r="O100" s="96"/>
      <c r="P100" s="96"/>
      <c r="Q100" s="96"/>
    </row>
    <row r="102" spans="1:31">
      <c r="H102" s="2" t="s">
        <v>89</v>
      </c>
      <c r="J102" s="95" t="s">
        <v>79</v>
      </c>
      <c r="K102" s="95"/>
      <c r="L102" s="95"/>
      <c r="M102" s="95"/>
      <c r="N102" s="95"/>
      <c r="O102" s="80" t="s">
        <v>53</v>
      </c>
      <c r="P102" s="80"/>
      <c r="Q102" s="80"/>
      <c r="R102" s="80"/>
      <c r="S102" s="80"/>
      <c r="T102" s="80"/>
      <c r="U102" s="80"/>
      <c r="V102" s="80"/>
      <c r="W102" s="96"/>
      <c r="X102" s="96"/>
      <c r="Y102" s="96"/>
      <c r="Z102" s="96"/>
      <c r="AA102" s="96"/>
      <c r="AB102" s="96"/>
      <c r="AC102" s="96"/>
      <c r="AD102" s="96"/>
      <c r="AE102" s="96"/>
    </row>
    <row r="104" spans="1:31">
      <c r="H104" s="2" t="s">
        <v>52</v>
      </c>
      <c r="J104" s="95" t="s">
        <v>79</v>
      </c>
      <c r="K104" s="95"/>
      <c r="L104" s="95"/>
      <c r="M104" s="95"/>
      <c r="N104" s="95"/>
      <c r="O104" s="79" t="s">
        <v>54</v>
      </c>
      <c r="P104" s="79"/>
      <c r="Q104" s="79"/>
      <c r="R104" s="79"/>
      <c r="S104" s="79"/>
      <c r="T104" s="79"/>
      <c r="U104" s="79"/>
      <c r="V104" s="79"/>
      <c r="W104" s="96"/>
      <c r="X104" s="96"/>
      <c r="Y104" s="96"/>
      <c r="Z104" s="96"/>
      <c r="AA104" s="96"/>
      <c r="AB104" s="96"/>
      <c r="AC104" s="96"/>
      <c r="AD104" s="96"/>
      <c r="AE104" s="96"/>
    </row>
  </sheetData>
  <mergeCells count="306">
    <mergeCell ref="A1:AE1"/>
    <mergeCell ref="Z2:AE2"/>
    <mergeCell ref="S5:U5"/>
    <mergeCell ref="X5:AE5"/>
    <mergeCell ref="C6:J6"/>
    <mergeCell ref="N6:AE6"/>
    <mergeCell ref="Q9:U9"/>
    <mergeCell ref="AG12:AG13"/>
    <mergeCell ref="AG17:AI18"/>
    <mergeCell ref="A24:J24"/>
    <mergeCell ref="K24:Y24"/>
    <mergeCell ref="E7:O7"/>
    <mergeCell ref="V7:AE7"/>
    <mergeCell ref="G8:J8"/>
    <mergeCell ref="L8:O8"/>
    <mergeCell ref="P8:V8"/>
    <mergeCell ref="W8:AE8"/>
    <mergeCell ref="B29:AE29"/>
    <mergeCell ref="A30:A32"/>
    <mergeCell ref="B30:C30"/>
    <mergeCell ref="D30:F30"/>
    <mergeCell ref="G30:T30"/>
    <mergeCell ref="U30:V30"/>
    <mergeCell ref="W30:Y30"/>
    <mergeCell ref="Z30:AB30"/>
    <mergeCell ref="AC30:AE30"/>
    <mergeCell ref="B31:C32"/>
    <mergeCell ref="D31:F31"/>
    <mergeCell ref="G31:V31"/>
    <mergeCell ref="W31:Z31"/>
    <mergeCell ref="AA31:AE31"/>
    <mergeCell ref="D32:F32"/>
    <mergeCell ref="G32:V32"/>
    <mergeCell ref="W32:Z32"/>
    <mergeCell ref="AA32:AE32"/>
    <mergeCell ref="D35:F35"/>
    <mergeCell ref="G35:V35"/>
    <mergeCell ref="W35:Z35"/>
    <mergeCell ref="AA35:AE35"/>
    <mergeCell ref="D36:F36"/>
    <mergeCell ref="G36:V36"/>
    <mergeCell ref="W36:Z36"/>
    <mergeCell ref="AA36:AE36"/>
    <mergeCell ref="A33:AE33"/>
    <mergeCell ref="A34:A36"/>
    <mergeCell ref="B34:C34"/>
    <mergeCell ref="D34:F34"/>
    <mergeCell ref="G34:T34"/>
    <mergeCell ref="U34:V34"/>
    <mergeCell ref="W34:Y34"/>
    <mergeCell ref="Z34:AB34"/>
    <mergeCell ref="AC34:AE34"/>
    <mergeCell ref="B35:C36"/>
    <mergeCell ref="D39:F39"/>
    <mergeCell ref="G39:V39"/>
    <mergeCell ref="W39:Z39"/>
    <mergeCell ref="AA39:AE39"/>
    <mergeCell ref="D40:F40"/>
    <mergeCell ref="G40:V40"/>
    <mergeCell ref="W40:Z40"/>
    <mergeCell ref="AA40:AE40"/>
    <mergeCell ref="A37:AE37"/>
    <mergeCell ref="A38:A40"/>
    <mergeCell ref="B38:C38"/>
    <mergeCell ref="D38:F38"/>
    <mergeCell ref="G38:T38"/>
    <mergeCell ref="U38:V38"/>
    <mergeCell ref="W38:Y38"/>
    <mergeCell ref="Z38:AB38"/>
    <mergeCell ref="AC38:AE38"/>
    <mergeCell ref="B39:C40"/>
    <mergeCell ref="D43:F43"/>
    <mergeCell ref="G43:V43"/>
    <mergeCell ref="W43:Z43"/>
    <mergeCell ref="AA43:AE43"/>
    <mergeCell ref="D44:F44"/>
    <mergeCell ref="G44:V44"/>
    <mergeCell ref="W44:Z44"/>
    <mergeCell ref="AA44:AE44"/>
    <mergeCell ref="A41:AE41"/>
    <mergeCell ref="A42:A44"/>
    <mergeCell ref="B42:C42"/>
    <mergeCell ref="D42:F42"/>
    <mergeCell ref="G42:T42"/>
    <mergeCell ref="U42:V42"/>
    <mergeCell ref="W42:Y42"/>
    <mergeCell ref="Z42:AB42"/>
    <mergeCell ref="AC42:AE42"/>
    <mergeCell ref="B43:C44"/>
    <mergeCell ref="D47:F47"/>
    <mergeCell ref="G47:V47"/>
    <mergeCell ref="W47:Z47"/>
    <mergeCell ref="AA47:AE47"/>
    <mergeCell ref="D48:F48"/>
    <mergeCell ref="G48:V48"/>
    <mergeCell ref="W48:Z48"/>
    <mergeCell ref="AA48:AE48"/>
    <mergeCell ref="A45:AE45"/>
    <mergeCell ref="A46:A48"/>
    <mergeCell ref="B46:C46"/>
    <mergeCell ref="D46:F46"/>
    <mergeCell ref="G46:T46"/>
    <mergeCell ref="U46:V46"/>
    <mergeCell ref="W46:Y46"/>
    <mergeCell ref="Z46:AB46"/>
    <mergeCell ref="AC46:AE46"/>
    <mergeCell ref="B47:C48"/>
    <mergeCell ref="D51:F51"/>
    <mergeCell ref="G51:V51"/>
    <mergeCell ref="W51:Z51"/>
    <mergeCell ref="AA51:AE51"/>
    <mergeCell ref="D52:F52"/>
    <mergeCell ref="G52:V52"/>
    <mergeCell ref="W52:Z52"/>
    <mergeCell ref="AA52:AE52"/>
    <mergeCell ref="A49:AE49"/>
    <mergeCell ref="A50:A52"/>
    <mergeCell ref="B50:C50"/>
    <mergeCell ref="D50:F50"/>
    <mergeCell ref="G50:T50"/>
    <mergeCell ref="U50:V50"/>
    <mergeCell ref="W50:Y50"/>
    <mergeCell ref="Z50:AB50"/>
    <mergeCell ref="AC50:AE50"/>
    <mergeCell ref="B51:C52"/>
    <mergeCell ref="D55:F55"/>
    <mergeCell ref="G55:V55"/>
    <mergeCell ref="W55:Z55"/>
    <mergeCell ref="AA55:AE55"/>
    <mergeCell ref="D56:F56"/>
    <mergeCell ref="G56:V56"/>
    <mergeCell ref="W56:Z56"/>
    <mergeCell ref="AA56:AE56"/>
    <mergeCell ref="A53:AE53"/>
    <mergeCell ref="A54:A56"/>
    <mergeCell ref="B54:C54"/>
    <mergeCell ref="D54:F54"/>
    <mergeCell ref="G54:T54"/>
    <mergeCell ref="U54:V54"/>
    <mergeCell ref="W54:Y54"/>
    <mergeCell ref="Z54:AB54"/>
    <mergeCell ref="AC54:AE54"/>
    <mergeCell ref="B55:C56"/>
    <mergeCell ref="D59:F59"/>
    <mergeCell ref="G59:V59"/>
    <mergeCell ref="W59:Z59"/>
    <mergeCell ref="AA59:AE59"/>
    <mergeCell ref="D60:F60"/>
    <mergeCell ref="G60:V60"/>
    <mergeCell ref="W60:Z60"/>
    <mergeCell ref="AA60:AE60"/>
    <mergeCell ref="A57:AE57"/>
    <mergeCell ref="A58:A60"/>
    <mergeCell ref="B58:C58"/>
    <mergeCell ref="D58:F58"/>
    <mergeCell ref="G58:T58"/>
    <mergeCell ref="U58:V58"/>
    <mergeCell ref="W58:Y58"/>
    <mergeCell ref="Z58:AB58"/>
    <mergeCell ref="AC58:AE58"/>
    <mergeCell ref="B59:C60"/>
    <mergeCell ref="D65:F65"/>
    <mergeCell ref="G65:V65"/>
    <mergeCell ref="W65:Z65"/>
    <mergeCell ref="D66:F66"/>
    <mergeCell ref="G66:V66"/>
    <mergeCell ref="W66:Z66"/>
    <mergeCell ref="B63:AE63"/>
    <mergeCell ref="A64:A66"/>
    <mergeCell ref="B64:C64"/>
    <mergeCell ref="D64:F64"/>
    <mergeCell ref="G64:T64"/>
    <mergeCell ref="U64:V64"/>
    <mergeCell ref="W64:Y64"/>
    <mergeCell ref="Z64:AB64"/>
    <mergeCell ref="AC64:AE64"/>
    <mergeCell ref="B65:C66"/>
    <mergeCell ref="AA66:AE66"/>
    <mergeCell ref="A67:AE67"/>
    <mergeCell ref="A68:A70"/>
    <mergeCell ref="B68:C68"/>
    <mergeCell ref="D68:F68"/>
    <mergeCell ref="G68:T68"/>
    <mergeCell ref="U68:V68"/>
    <mergeCell ref="W68:Y68"/>
    <mergeCell ref="Z68:AB68"/>
    <mergeCell ref="AC68:AE68"/>
    <mergeCell ref="AA70:AE70"/>
    <mergeCell ref="B69:C70"/>
    <mergeCell ref="D69:F69"/>
    <mergeCell ref="G69:V69"/>
    <mergeCell ref="W69:Z69"/>
    <mergeCell ref="D70:F70"/>
    <mergeCell ref="G70:V70"/>
    <mergeCell ref="W70:Z70"/>
    <mergeCell ref="A71:AE71"/>
    <mergeCell ref="A72:A74"/>
    <mergeCell ref="B72:C72"/>
    <mergeCell ref="D72:F72"/>
    <mergeCell ref="G72:T72"/>
    <mergeCell ref="U72:V72"/>
    <mergeCell ref="W72:Y72"/>
    <mergeCell ref="Z72:AB72"/>
    <mergeCell ref="AC72:AE72"/>
    <mergeCell ref="AA74:AE74"/>
    <mergeCell ref="B73:C74"/>
    <mergeCell ref="D73:F73"/>
    <mergeCell ref="G73:V73"/>
    <mergeCell ref="W73:Z73"/>
    <mergeCell ref="D74:F74"/>
    <mergeCell ref="G74:V74"/>
    <mergeCell ref="W74:Z74"/>
    <mergeCell ref="A75:AE75"/>
    <mergeCell ref="A76:A78"/>
    <mergeCell ref="B76:C76"/>
    <mergeCell ref="D76:F76"/>
    <mergeCell ref="G76:T76"/>
    <mergeCell ref="U76:V76"/>
    <mergeCell ref="W76:Y76"/>
    <mergeCell ref="Z76:AB76"/>
    <mergeCell ref="AC76:AE76"/>
    <mergeCell ref="AA78:AE78"/>
    <mergeCell ref="B77:C78"/>
    <mergeCell ref="D77:F77"/>
    <mergeCell ref="G77:V77"/>
    <mergeCell ref="W77:Z77"/>
    <mergeCell ref="D78:F78"/>
    <mergeCell ref="G78:V78"/>
    <mergeCell ref="W78:Z78"/>
    <mergeCell ref="A79:AE79"/>
    <mergeCell ref="A80:A82"/>
    <mergeCell ref="B80:C80"/>
    <mergeCell ref="D80:F80"/>
    <mergeCell ref="G80:T80"/>
    <mergeCell ref="U80:V80"/>
    <mergeCell ref="W80:Y80"/>
    <mergeCell ref="Z80:AB80"/>
    <mergeCell ref="AC80:AE80"/>
    <mergeCell ref="D86:F86"/>
    <mergeCell ref="G86:V86"/>
    <mergeCell ref="W86:Z86"/>
    <mergeCell ref="AA82:AE82"/>
    <mergeCell ref="A83:AE83"/>
    <mergeCell ref="A84:A86"/>
    <mergeCell ref="B84:C84"/>
    <mergeCell ref="D84:F84"/>
    <mergeCell ref="G84:T84"/>
    <mergeCell ref="U84:V84"/>
    <mergeCell ref="W84:Y84"/>
    <mergeCell ref="Z84:AB84"/>
    <mergeCell ref="AC84:AE84"/>
    <mergeCell ref="B81:C82"/>
    <mergeCell ref="D81:F81"/>
    <mergeCell ref="G81:V81"/>
    <mergeCell ref="W81:Z81"/>
    <mergeCell ref="D82:F82"/>
    <mergeCell ref="G82:V82"/>
    <mergeCell ref="W82:Z82"/>
    <mergeCell ref="B93:C94"/>
    <mergeCell ref="D93:F93"/>
    <mergeCell ref="G93:V93"/>
    <mergeCell ref="W93:Z93"/>
    <mergeCell ref="D94:F94"/>
    <mergeCell ref="G94:V94"/>
    <mergeCell ref="W94:Z94"/>
    <mergeCell ref="AA90:AE90"/>
    <mergeCell ref="A91:AE91"/>
    <mergeCell ref="A92:A94"/>
    <mergeCell ref="B92:C92"/>
    <mergeCell ref="D92:F92"/>
    <mergeCell ref="G92:T92"/>
    <mergeCell ref="U92:V92"/>
    <mergeCell ref="W92:Y92"/>
    <mergeCell ref="Z92:AB92"/>
    <mergeCell ref="AC92:AE92"/>
    <mergeCell ref="B89:C90"/>
    <mergeCell ref="D89:F89"/>
    <mergeCell ref="G89:V89"/>
    <mergeCell ref="W89:Z89"/>
    <mergeCell ref="D90:F90"/>
    <mergeCell ref="G90:V90"/>
    <mergeCell ref="W90:Z90"/>
    <mergeCell ref="J104:N104"/>
    <mergeCell ref="O104:V104"/>
    <mergeCell ref="W104:AE104"/>
    <mergeCell ref="AG5:AN10"/>
    <mergeCell ref="AA94:AE94"/>
    <mergeCell ref="G100:K100"/>
    <mergeCell ref="M100:Q100"/>
    <mergeCell ref="J102:N102"/>
    <mergeCell ref="O102:V102"/>
    <mergeCell ref="W102:AE102"/>
    <mergeCell ref="AA86:AE86"/>
    <mergeCell ref="A87:AE87"/>
    <mergeCell ref="A88:A90"/>
    <mergeCell ref="B88:C88"/>
    <mergeCell ref="D88:F88"/>
    <mergeCell ref="G88:T88"/>
    <mergeCell ref="U88:V88"/>
    <mergeCell ref="W88:Y88"/>
    <mergeCell ref="Z88:AB88"/>
    <mergeCell ref="AC88:AE88"/>
    <mergeCell ref="B85:C86"/>
    <mergeCell ref="D85:F85"/>
    <mergeCell ref="G85:V85"/>
    <mergeCell ref="W85:Z85"/>
  </mergeCells>
  <phoneticPr fontId="1"/>
  <conditionalFormatting sqref="C6:J6">
    <cfRule type="containsBlanks" dxfId="191" priority="105">
      <formula>LEN(TRIM(C6))=0</formula>
    </cfRule>
  </conditionalFormatting>
  <conditionalFormatting sqref="G30">
    <cfRule type="containsBlanks" dxfId="190" priority="72">
      <formula>LEN(TRIM(G30))=0</formula>
    </cfRule>
  </conditionalFormatting>
  <conditionalFormatting sqref="G31">
    <cfRule type="containsText" dxfId="189" priority="75" operator="containsText" text="▼Select Field">
      <formula>NOT(ISERROR(SEARCH("▼Select Field",G31)))</formula>
    </cfRule>
  </conditionalFormatting>
  <conditionalFormatting sqref="G34">
    <cfRule type="containsBlanks" dxfId="188" priority="78">
      <formula>LEN(TRIM(G34))=0</formula>
    </cfRule>
  </conditionalFormatting>
  <conditionalFormatting sqref="G35">
    <cfRule type="containsText" dxfId="187" priority="66" operator="containsText" text="▼Select Field">
      <formula>NOT(ISERROR(SEARCH("▼Select Field",G35)))</formula>
    </cfRule>
  </conditionalFormatting>
  <conditionalFormatting sqref="G38 G42 G46 G50 G54 G58">
    <cfRule type="containsBlanks" dxfId="186" priority="68">
      <formula>LEN(TRIM(G38))=0</formula>
    </cfRule>
  </conditionalFormatting>
  <conditionalFormatting sqref="G39">
    <cfRule type="containsText" dxfId="185" priority="65" operator="containsText" text="▼Select Field">
      <formula>NOT(ISERROR(SEARCH("▼Select Field",G39)))</formula>
    </cfRule>
  </conditionalFormatting>
  <conditionalFormatting sqref="G43">
    <cfRule type="containsText" dxfId="184" priority="64" operator="containsText" text="▼Select Field">
      <formula>NOT(ISERROR(SEARCH("▼Select Field",G43)))</formula>
    </cfRule>
  </conditionalFormatting>
  <conditionalFormatting sqref="G47">
    <cfRule type="containsText" dxfId="183" priority="63" operator="containsText" text="▼Select Field">
      <formula>NOT(ISERROR(SEARCH("▼Select Field",G47)))</formula>
    </cfRule>
  </conditionalFormatting>
  <conditionalFormatting sqref="G51">
    <cfRule type="containsText" dxfId="182" priority="62" operator="containsText" text="▼Select Field">
      <formula>NOT(ISERROR(SEARCH("▼Select Field",G51)))</formula>
    </cfRule>
  </conditionalFormatting>
  <conditionalFormatting sqref="G55">
    <cfRule type="containsText" dxfId="181" priority="61" operator="containsText" text="▼Select Field">
      <formula>NOT(ISERROR(SEARCH("▼Select Field",G55)))</formula>
    </cfRule>
  </conditionalFormatting>
  <conditionalFormatting sqref="G59">
    <cfRule type="containsText" dxfId="180" priority="60" operator="containsText" text="▼Select Field">
      <formula>NOT(ISERROR(SEARCH("▼Select Field",G59)))</formula>
    </cfRule>
  </conditionalFormatting>
  <conditionalFormatting sqref="G64">
    <cfRule type="containsBlanks" dxfId="179" priority="56">
      <formula>LEN(TRIM(G64))=0</formula>
    </cfRule>
  </conditionalFormatting>
  <conditionalFormatting sqref="G65">
    <cfRule type="containsText" dxfId="178" priority="8" operator="containsText" text="▼Select">
      <formula>NOT(ISERROR(SEARCH("▼Select",G65)))</formula>
    </cfRule>
  </conditionalFormatting>
  <conditionalFormatting sqref="G66">
    <cfRule type="containsBlanks" dxfId="177" priority="54">
      <formula>LEN(TRIM(G66))=0</formula>
    </cfRule>
  </conditionalFormatting>
  <conditionalFormatting sqref="G68 G72 G76 G80 G84 G88 G92">
    <cfRule type="containsBlanks" dxfId="176" priority="30">
      <formula>LEN(TRIM(G68))=0</formula>
    </cfRule>
  </conditionalFormatting>
  <conditionalFormatting sqref="G69">
    <cfRule type="containsText" dxfId="175" priority="7" operator="containsText" text="▼Select">
      <formula>NOT(ISERROR(SEARCH("▼Select",G69)))</formula>
    </cfRule>
  </conditionalFormatting>
  <conditionalFormatting sqref="G70 G74 G78 G82 G86 G90 G94">
    <cfRule type="containsBlanks" dxfId="174" priority="28">
      <formula>LEN(TRIM(G70))=0</formula>
    </cfRule>
  </conditionalFormatting>
  <conditionalFormatting sqref="G73">
    <cfRule type="containsText" dxfId="173" priority="6" operator="containsText" text="▼Select">
      <formula>NOT(ISERROR(SEARCH("▼Select",G73)))</formula>
    </cfRule>
  </conditionalFormatting>
  <conditionalFormatting sqref="G77">
    <cfRule type="containsText" dxfId="172" priority="5" operator="containsText" text="▼Select">
      <formula>NOT(ISERROR(SEARCH("▼Select",G77)))</formula>
    </cfRule>
  </conditionalFormatting>
  <conditionalFormatting sqref="G81">
    <cfRule type="containsText" dxfId="171" priority="4" operator="containsText" text="▼Select">
      <formula>NOT(ISERROR(SEARCH("▼Select",G81)))</formula>
    </cfRule>
  </conditionalFormatting>
  <conditionalFormatting sqref="G85">
    <cfRule type="containsText" dxfId="170" priority="3" operator="containsText" text="▼Select">
      <formula>NOT(ISERROR(SEARCH("▼Select",G85)))</formula>
    </cfRule>
  </conditionalFormatting>
  <conditionalFormatting sqref="G89">
    <cfRule type="containsText" dxfId="169" priority="2" operator="containsText" text="▼Select">
      <formula>NOT(ISERROR(SEARCH("▼Select",G89)))</formula>
    </cfRule>
  </conditionalFormatting>
  <conditionalFormatting sqref="G93">
    <cfRule type="containsText" dxfId="168" priority="1" operator="containsText" text="▼Select">
      <formula>NOT(ISERROR(SEARCH("▼Select",G93)))</formula>
    </cfRule>
  </conditionalFormatting>
  <conditionalFormatting sqref="G99">
    <cfRule type="cellIs" dxfId="167" priority="88" operator="equal">
      <formula>""</formula>
    </cfRule>
  </conditionalFormatting>
  <conditionalFormatting sqref="G100">
    <cfRule type="cellIs" dxfId="166" priority="82" operator="equal">
      <formula>"yyyy/mm/dd"</formula>
    </cfRule>
  </conditionalFormatting>
  <conditionalFormatting sqref="G8:J8">
    <cfRule type="cellIs" dxfId="165" priority="90" operator="equal">
      <formula>"yyyy/mm/dd"</formula>
    </cfRule>
  </conditionalFormatting>
  <conditionalFormatting sqref="J5">
    <cfRule type="containsBlanks" dxfId="164" priority="102">
      <formula>LEN(TRIM(J5))=0</formula>
    </cfRule>
  </conditionalFormatting>
  <conditionalFormatting sqref="J102:N102">
    <cfRule type="cellIs" dxfId="163" priority="86" operator="equal">
      <formula>"yyyy/mm/dd"</formula>
    </cfRule>
  </conditionalFormatting>
  <conditionalFormatting sqref="J104:N104">
    <cfRule type="cellIs" dxfId="162" priority="85" operator="equal">
      <formula>"yyyy/mm/dd"</formula>
    </cfRule>
  </conditionalFormatting>
  <conditionalFormatting sqref="K8">
    <cfRule type="cellIs" dxfId="161" priority="93" operator="equal">
      <formula>"yyyy/mm/dd - yyyy/mm/dd"</formula>
    </cfRule>
  </conditionalFormatting>
  <conditionalFormatting sqref="L100:M100">
    <cfRule type="cellIs" dxfId="160" priority="81" operator="equal">
      <formula>"yyyy/mm/dd"</formula>
    </cfRule>
  </conditionalFormatting>
  <conditionalFormatting sqref="L8:O8">
    <cfRule type="cellIs" dxfId="159" priority="89" operator="equal">
      <formula>"yyyy/mm/dd"</formula>
    </cfRule>
  </conditionalFormatting>
  <conditionalFormatting sqref="N99">
    <cfRule type="cellIs" dxfId="158" priority="87" operator="equal">
      <formula>""</formula>
    </cfRule>
  </conditionalFormatting>
  <conditionalFormatting sqref="N6:AE6 E7:O7 U7:V7">
    <cfRule type="containsBlanks" dxfId="157" priority="106">
      <formula>LEN(TRIM(E6))=0</formula>
    </cfRule>
  </conditionalFormatting>
  <conditionalFormatting sqref="Q9:Q11">
    <cfRule type="cellIs" dxfId="156" priority="97" operator="equal">
      <formula>"▼選択"</formula>
    </cfRule>
  </conditionalFormatting>
  <conditionalFormatting sqref="Q9:U9">
    <cfRule type="cellIs" dxfId="155" priority="91" operator="equal">
      <formula>"▼Select"</formula>
    </cfRule>
  </conditionalFormatting>
  <conditionalFormatting sqref="R10:R11">
    <cfRule type="containsBlanks" dxfId="154" priority="96">
      <formula>LEN(TRIM(R10))=0</formula>
    </cfRule>
  </conditionalFormatting>
  <conditionalFormatting sqref="S5">
    <cfRule type="containsBlanks" dxfId="153" priority="103">
      <formula>LEN(TRIM(S5))=0</formula>
    </cfRule>
  </conditionalFormatting>
  <conditionalFormatting sqref="S10">
    <cfRule type="containsBlanks" dxfId="152" priority="100">
      <formula>LEN(TRIM(S10))=0</formula>
    </cfRule>
  </conditionalFormatting>
  <conditionalFormatting sqref="W8">
    <cfRule type="cellIs" dxfId="151" priority="95" operator="equal">
      <formula>"▼選択"</formula>
    </cfRule>
  </conditionalFormatting>
  <conditionalFormatting sqref="W30">
    <cfRule type="containsBlanks" dxfId="150" priority="71">
      <formula>LEN(TRIM(W30))=0</formula>
    </cfRule>
  </conditionalFormatting>
  <conditionalFormatting sqref="W32">
    <cfRule type="containsBlanks" dxfId="149" priority="74">
      <formula>LEN(TRIM(W32))=0</formula>
    </cfRule>
  </conditionalFormatting>
  <conditionalFormatting sqref="W34">
    <cfRule type="containsBlanks" dxfId="148" priority="77">
      <formula>LEN(TRIM(W34))=0</formula>
    </cfRule>
  </conditionalFormatting>
  <conditionalFormatting sqref="W36">
    <cfRule type="containsBlanks" dxfId="147" priority="80">
      <formula>LEN(TRIM(W36))=0</formula>
    </cfRule>
  </conditionalFormatting>
  <conditionalFormatting sqref="W38 W42 W46 W50 W54 W58">
    <cfRule type="containsBlanks" dxfId="146" priority="67">
      <formula>LEN(TRIM(W38))=0</formula>
    </cfRule>
  </conditionalFormatting>
  <conditionalFormatting sqref="W40 W44 W48 W52 W56 W60">
    <cfRule type="containsBlanks" dxfId="145" priority="70">
      <formula>LEN(TRIM(W40))=0</formula>
    </cfRule>
  </conditionalFormatting>
  <conditionalFormatting sqref="W64">
    <cfRule type="containsBlanks" dxfId="144" priority="55">
      <formula>LEN(TRIM(W64))=0</formula>
    </cfRule>
  </conditionalFormatting>
  <conditionalFormatting sqref="W66">
    <cfRule type="containsBlanks" dxfId="143" priority="58">
      <formula>LEN(TRIM(W66))=0</formula>
    </cfRule>
  </conditionalFormatting>
  <conditionalFormatting sqref="W68 W72 W76 W80 W84 W88 W92">
    <cfRule type="containsBlanks" dxfId="142" priority="29">
      <formula>LEN(TRIM(W68))=0</formula>
    </cfRule>
  </conditionalFormatting>
  <conditionalFormatting sqref="W70 W74 W78 W82 W86 W90 W94">
    <cfRule type="containsBlanks" dxfId="141" priority="32">
      <formula>LEN(TRIM(W70))=0</formula>
    </cfRule>
  </conditionalFormatting>
  <conditionalFormatting sqref="W102">
    <cfRule type="containsBlanks" dxfId="140" priority="84">
      <formula>LEN(TRIM(W102))=0</formula>
    </cfRule>
  </conditionalFormatting>
  <conditionalFormatting sqref="W104">
    <cfRule type="containsBlanks" dxfId="139" priority="83">
      <formula>LEN(TRIM(W104))=0</formula>
    </cfRule>
  </conditionalFormatting>
  <conditionalFormatting sqref="W8:AE8">
    <cfRule type="cellIs" dxfId="138" priority="92" operator="equal">
      <formula>"▼Select"</formula>
    </cfRule>
  </conditionalFormatting>
  <conditionalFormatting sqref="X5">
    <cfRule type="containsBlanks" dxfId="137" priority="104">
      <formula>LEN(TRIM(X5))=0</formula>
    </cfRule>
  </conditionalFormatting>
  <conditionalFormatting sqref="Z30">
    <cfRule type="containsBlanks" dxfId="136" priority="76">
      <formula>LEN(TRIM(Z30))=0</formula>
    </cfRule>
  </conditionalFormatting>
  <conditionalFormatting sqref="Z34">
    <cfRule type="containsBlanks" dxfId="135" priority="52">
      <formula>LEN(TRIM(Z34))=0</formula>
    </cfRule>
  </conditionalFormatting>
  <conditionalFormatting sqref="Z38">
    <cfRule type="containsBlanks" dxfId="134" priority="50">
      <formula>LEN(TRIM(Z38))=0</formula>
    </cfRule>
  </conditionalFormatting>
  <conditionalFormatting sqref="Z42">
    <cfRule type="containsBlanks" dxfId="133" priority="48">
      <formula>LEN(TRIM(Z42))=0</formula>
    </cfRule>
  </conditionalFormatting>
  <conditionalFormatting sqref="Z46">
    <cfRule type="containsBlanks" dxfId="132" priority="46">
      <formula>LEN(TRIM(Z46))=0</formula>
    </cfRule>
  </conditionalFormatting>
  <conditionalFormatting sqref="Z50">
    <cfRule type="containsBlanks" dxfId="131" priority="44">
      <formula>LEN(TRIM(Z50))=0</formula>
    </cfRule>
  </conditionalFormatting>
  <conditionalFormatting sqref="Z54">
    <cfRule type="containsBlanks" dxfId="130" priority="35">
      <formula>LEN(TRIM(Z54))=0</formula>
    </cfRule>
  </conditionalFormatting>
  <conditionalFormatting sqref="Z58">
    <cfRule type="containsBlanks" dxfId="129" priority="42">
      <formula>LEN(TRIM(Z58))=0</formula>
    </cfRule>
  </conditionalFormatting>
  <conditionalFormatting sqref="Z64">
    <cfRule type="containsBlanks" dxfId="128" priority="40">
      <formula>LEN(TRIM(Z64))=0</formula>
    </cfRule>
  </conditionalFormatting>
  <conditionalFormatting sqref="Z68 Z72 Z76 Z80 Z84 Z88 Z92">
    <cfRule type="containsBlanks" dxfId="127" priority="27">
      <formula>LEN(TRIM(Z68))=0</formula>
    </cfRule>
  </conditionalFormatting>
  <conditionalFormatting sqref="Z2:AE2">
    <cfRule type="cellIs" dxfId="126" priority="94" operator="equal">
      <formula>"yyyy/mm/dd"</formula>
    </cfRule>
  </conditionalFormatting>
  <conditionalFormatting sqref="AA65">
    <cfRule type="containsBlanks" dxfId="125" priority="38">
      <formula>LEN(TRIM(AA65))=0</formula>
    </cfRule>
  </conditionalFormatting>
  <conditionalFormatting sqref="AA69 AA73 AA77 AA81 AA85 AA89 AA93">
    <cfRule type="containsBlanks" dxfId="124" priority="25">
      <formula>LEN(TRIM(AA69))=0</formula>
    </cfRule>
  </conditionalFormatting>
  <conditionalFormatting sqref="AA32:AC32">
    <cfRule type="containsBlanks" dxfId="123" priority="73">
      <formula>LEN(TRIM(AA32))=0</formula>
    </cfRule>
  </conditionalFormatting>
  <conditionalFormatting sqref="AA36:AC36">
    <cfRule type="containsBlanks" dxfId="122" priority="79">
      <formula>LEN(TRIM(AA36))=0</formula>
    </cfRule>
  </conditionalFormatting>
  <conditionalFormatting sqref="AA40:AC40">
    <cfRule type="containsBlanks" dxfId="121" priority="22">
      <formula>LEN(TRIM(AA40))=0</formula>
    </cfRule>
  </conditionalFormatting>
  <conditionalFormatting sqref="AA44:AC44">
    <cfRule type="containsBlanks" dxfId="120" priority="21">
      <formula>LEN(TRIM(AA44))=0</formula>
    </cfRule>
  </conditionalFormatting>
  <conditionalFormatting sqref="AA48:AC48">
    <cfRule type="containsBlanks" dxfId="119" priority="20">
      <formula>LEN(TRIM(AA48))=0</formula>
    </cfRule>
  </conditionalFormatting>
  <conditionalFormatting sqref="AA52:AC52">
    <cfRule type="containsBlanks" dxfId="118" priority="19">
      <formula>LEN(TRIM(AA52))=0</formula>
    </cfRule>
  </conditionalFormatting>
  <conditionalFormatting sqref="AA56:AC56">
    <cfRule type="containsBlanks" dxfId="117" priority="18">
      <formula>LEN(TRIM(AA56))=0</formula>
    </cfRule>
  </conditionalFormatting>
  <conditionalFormatting sqref="AA60:AC60">
    <cfRule type="containsBlanks" dxfId="116" priority="17">
      <formula>LEN(TRIM(AA60))=0</formula>
    </cfRule>
  </conditionalFormatting>
  <conditionalFormatting sqref="AA66:AC66">
    <cfRule type="containsBlanks" dxfId="115" priority="16">
      <formula>LEN(TRIM(AA66))=0</formula>
    </cfRule>
  </conditionalFormatting>
  <conditionalFormatting sqref="AA70:AC70">
    <cfRule type="containsBlanks" dxfId="114" priority="15">
      <formula>LEN(TRIM(AA70))=0</formula>
    </cfRule>
  </conditionalFormatting>
  <conditionalFormatting sqref="AA74:AC74">
    <cfRule type="containsBlanks" dxfId="113" priority="14">
      <formula>LEN(TRIM(AA74))=0</formula>
    </cfRule>
  </conditionalFormatting>
  <conditionalFormatting sqref="AA78:AC78">
    <cfRule type="containsBlanks" dxfId="112" priority="13">
      <formula>LEN(TRIM(AA78))=0</formula>
    </cfRule>
  </conditionalFormatting>
  <conditionalFormatting sqref="AA82:AC82">
    <cfRule type="containsBlanks" dxfId="111" priority="12">
      <formula>LEN(TRIM(AA82))=0</formula>
    </cfRule>
  </conditionalFormatting>
  <conditionalFormatting sqref="AA86:AC86">
    <cfRule type="containsBlanks" dxfId="110" priority="11">
      <formula>LEN(TRIM(AA86))=0</formula>
    </cfRule>
  </conditionalFormatting>
  <conditionalFormatting sqref="AA90:AC90">
    <cfRule type="containsBlanks" dxfId="109" priority="10">
      <formula>LEN(TRIM(AA90))=0</formula>
    </cfRule>
  </conditionalFormatting>
  <conditionalFormatting sqref="AA94:AC94">
    <cfRule type="containsBlanks" dxfId="108" priority="9">
      <formula>LEN(TRIM(AA94))=0</formula>
    </cfRule>
  </conditionalFormatting>
  <conditionalFormatting sqref="AC30">
    <cfRule type="containsBlanks" dxfId="107" priority="53">
      <formula>LEN(TRIM(AC30))=0</formula>
    </cfRule>
  </conditionalFormatting>
  <conditionalFormatting sqref="AC34">
    <cfRule type="containsBlanks" dxfId="106" priority="51">
      <formula>LEN(TRIM(AC34))=0</formula>
    </cfRule>
  </conditionalFormatting>
  <conditionalFormatting sqref="AC38">
    <cfRule type="containsBlanks" dxfId="105" priority="49">
      <formula>LEN(TRIM(AC38))=0</formula>
    </cfRule>
  </conditionalFormatting>
  <conditionalFormatting sqref="AC42">
    <cfRule type="containsBlanks" dxfId="104" priority="47">
      <formula>LEN(TRIM(AC42))=0</formula>
    </cfRule>
  </conditionalFormatting>
  <conditionalFormatting sqref="AC46">
    <cfRule type="containsBlanks" dxfId="103" priority="45">
      <formula>LEN(TRIM(AC46))=0</formula>
    </cfRule>
  </conditionalFormatting>
  <conditionalFormatting sqref="AC50">
    <cfRule type="containsBlanks" dxfId="102" priority="43">
      <formula>LEN(TRIM(AC50))=0</formula>
    </cfRule>
  </conditionalFormatting>
  <conditionalFormatting sqref="AC54">
    <cfRule type="containsBlanks" dxfId="101" priority="34">
      <formula>LEN(TRIM(AC54))=0</formula>
    </cfRule>
  </conditionalFormatting>
  <conditionalFormatting sqref="AC58">
    <cfRule type="containsBlanks" dxfId="100" priority="41">
      <formula>LEN(TRIM(AC58))=0</formula>
    </cfRule>
  </conditionalFormatting>
  <conditionalFormatting sqref="AC64:AC65">
    <cfRule type="containsBlanks" dxfId="99" priority="37">
      <formula>LEN(TRIM(AC64))=0</formula>
    </cfRule>
  </conditionalFormatting>
  <conditionalFormatting sqref="AC68:AC69 AC72:AC73 AC76:AC77 AC80:AC81 AC84:AC85 AC88:AC89 AC92:AC93">
    <cfRule type="containsBlanks" dxfId="98" priority="24">
      <formula>LEN(TRIM(AC68))=0</formula>
    </cfRule>
  </conditionalFormatting>
  <conditionalFormatting sqref="AE65">
    <cfRule type="containsBlanks" dxfId="97" priority="36">
      <formula>LEN(TRIM(AE65))=0</formula>
    </cfRule>
  </conditionalFormatting>
  <conditionalFormatting sqref="AE69 AE73 AE77 AE81 AE85 AE89 AE93">
    <cfRule type="containsBlanks" dxfId="96" priority="23">
      <formula>LEN(TRIM(AE69))=0</formula>
    </cfRule>
  </conditionalFormatting>
  <hyperlinks>
    <hyperlink ref="K24:Y24" r:id="rId1" display="Course Registration Guide for PEARL" xr:uid="{00000000-0004-0000-0200-000000000000}"/>
  </hyperlinks>
  <pageMargins left="0.45" right="0.39370078740157483" top="0.35433070866141736" bottom="0.35433070866141736" header="0.31496062992125984" footer="0.31496062992125984"/>
  <pageSetup paperSize="9" fitToHeight="0" orientation="portrait" r:id="rId2"/>
  <rowBreaks count="1" manualBreakCount="1">
    <brk id="61" max="30" man="1"/>
  </rowBreaks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'drop down list'!$F$1:$F$13</xm:f>
          </x14:formula1>
          <xm:sqref>G55 G31 G35 G39 G43 G47 G51 G59</xm:sqref>
        </x14:dataValidation>
        <x14:dataValidation type="list" allowBlank="1" showInputMessage="1" showErrorMessage="1" xr:uid="{00000000-0002-0000-0200-000001000000}">
          <x14:formula1>
            <xm:f>'drop down list'!$A$1:$A$3</xm:f>
          </x14:formula1>
          <xm:sqref>G12:H12</xm:sqref>
        </x14:dataValidation>
        <x14:dataValidation type="list" allowBlank="1" showInputMessage="1" showErrorMessage="1" xr:uid="{00000000-0002-0000-0200-000002000000}">
          <x14:formula1>
            <xm:f>'drop down list'!$B$1:$B$4</xm:f>
          </x14:formula1>
          <xm:sqref>W8</xm:sqref>
        </x14:dataValidation>
        <x14:dataValidation type="list" allowBlank="1" showInputMessage="1" showErrorMessage="1" xr:uid="{00000000-0002-0000-0200-000003000000}">
          <x14:formula1>
            <xm:f>'drop down list'!$C$1:$C$3</xm:f>
          </x14:formula1>
          <xm:sqref>Q9</xm:sqref>
        </x14:dataValidation>
        <x14:dataValidation type="list" allowBlank="1" showInputMessage="1" showErrorMessage="1" xr:uid="{00000000-0002-0000-0200-000004000000}">
          <x14:formula1>
            <xm:f>'drop down list'!$D$1:$D$6</xm:f>
          </x14:formula1>
          <xm:sqref>G65 G69 G73 G77 G81 G85 G89 G93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04"/>
  <sheetViews>
    <sheetView view="pageBreakPreview" zoomScale="115" zoomScaleNormal="100" zoomScaleSheetLayoutView="115" workbookViewId="0">
      <selection activeCell="G28" sqref="G28"/>
    </sheetView>
  </sheetViews>
  <sheetFormatPr defaultColWidth="9" defaultRowHeight="13.5" outlineLevelRow="1"/>
  <cols>
    <col min="1" max="2" width="5" style="30" customWidth="1"/>
    <col min="3" max="3" width="2" style="30" customWidth="1"/>
    <col min="4" max="4" width="1.375" style="30" customWidth="1"/>
    <col min="5" max="5" width="3.375" style="30" customWidth="1"/>
    <col min="6" max="6" width="4" style="30" customWidth="1"/>
    <col min="7" max="7" width="3" style="30" customWidth="1"/>
    <col min="8" max="8" width="4.625" style="30" customWidth="1"/>
    <col min="9" max="9" width="1.375" style="30" customWidth="1"/>
    <col min="10" max="10" width="3.375" style="30" customWidth="1"/>
    <col min="11" max="11" width="1.625" style="30" customWidth="1"/>
    <col min="12" max="12" width="2.875" style="30" customWidth="1"/>
    <col min="13" max="13" width="2.75" style="30" customWidth="1"/>
    <col min="14" max="14" width="4.375" style="30" customWidth="1"/>
    <col min="15" max="15" width="3.125" style="30" customWidth="1"/>
    <col min="16" max="16" width="3.25" style="30" customWidth="1"/>
    <col min="17" max="17" width="1.75" style="30" customWidth="1"/>
    <col min="18" max="18" width="3.25" style="30" customWidth="1"/>
    <col min="19" max="20" width="2.875" style="30" customWidth="1"/>
    <col min="21" max="21" width="3.375" style="30" customWidth="1"/>
    <col min="22" max="23" width="2.875" style="30" customWidth="1"/>
    <col min="24" max="25" width="3" style="30" customWidth="1"/>
    <col min="26" max="26" width="2.125" style="30" customWidth="1"/>
    <col min="27" max="27" width="2.875" style="30" customWidth="1"/>
    <col min="28" max="28" width="1.375" style="30" customWidth="1"/>
    <col min="29" max="29" width="2.875" style="30" customWidth="1"/>
    <col min="30" max="30" width="1.625" style="30" customWidth="1"/>
    <col min="31" max="31" width="2.875" style="30" customWidth="1"/>
    <col min="32" max="32" width="3.625" style="30" customWidth="1"/>
    <col min="33" max="16384" width="9" style="40"/>
  </cols>
  <sheetData>
    <row r="1" spans="1:38" ht="17.25" customHeight="1">
      <c r="A1" s="283" t="s">
        <v>82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39"/>
    </row>
    <row r="2" spans="1:38">
      <c r="A2" s="41"/>
      <c r="B2" s="41"/>
      <c r="Y2" s="42" t="s">
        <v>80</v>
      </c>
      <c r="Z2" s="284" t="s">
        <v>223</v>
      </c>
      <c r="AA2" s="284"/>
      <c r="AB2" s="284"/>
      <c r="AC2" s="284"/>
      <c r="AD2" s="284"/>
      <c r="AE2" s="284"/>
    </row>
    <row r="3" spans="1:38">
      <c r="A3" s="30" t="s">
        <v>37</v>
      </c>
    </row>
    <row r="4" spans="1:38" ht="5.25" customHeight="1"/>
    <row r="5" spans="1:38">
      <c r="A5" s="30" t="s">
        <v>72</v>
      </c>
      <c r="I5" s="42" t="s">
        <v>73</v>
      </c>
      <c r="J5" s="56" t="s">
        <v>6</v>
      </c>
      <c r="K5" s="42"/>
      <c r="L5" s="30" t="s">
        <v>195</v>
      </c>
      <c r="R5" s="42" t="s">
        <v>74</v>
      </c>
      <c r="S5" s="205" t="s">
        <v>218</v>
      </c>
      <c r="T5" s="205"/>
      <c r="U5" s="205"/>
      <c r="W5" s="42" t="s">
        <v>38</v>
      </c>
      <c r="X5" s="285" t="s">
        <v>182</v>
      </c>
      <c r="Y5" s="285"/>
      <c r="Z5" s="285"/>
      <c r="AA5" s="285"/>
      <c r="AB5" s="285"/>
      <c r="AC5" s="285"/>
      <c r="AD5" s="285"/>
      <c r="AE5" s="285"/>
      <c r="AG5" s="286"/>
      <c r="AH5" s="286"/>
      <c r="AI5" s="286"/>
      <c r="AJ5" s="286"/>
      <c r="AK5" s="286"/>
      <c r="AL5" s="286"/>
    </row>
    <row r="6" spans="1:38" hidden="1" outlineLevel="1">
      <c r="A6" s="30" t="s">
        <v>70</v>
      </c>
      <c r="C6" s="205" t="s">
        <v>0</v>
      </c>
      <c r="D6" s="205"/>
      <c r="E6" s="205"/>
      <c r="F6" s="205"/>
      <c r="G6" s="205"/>
      <c r="H6" s="205"/>
      <c r="I6" s="205"/>
      <c r="J6" s="205"/>
      <c r="M6" s="42" t="s">
        <v>39</v>
      </c>
      <c r="N6" s="285" t="s">
        <v>13</v>
      </c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G6" s="286"/>
      <c r="AH6" s="286"/>
      <c r="AI6" s="286"/>
      <c r="AJ6" s="286"/>
      <c r="AK6" s="286"/>
      <c r="AL6" s="286"/>
    </row>
    <row r="7" spans="1:38" collapsed="1">
      <c r="A7" s="30" t="s">
        <v>40</v>
      </c>
      <c r="E7" s="285" t="s">
        <v>219</v>
      </c>
      <c r="F7" s="285"/>
      <c r="G7" s="285"/>
      <c r="H7" s="285"/>
      <c r="I7" s="285"/>
      <c r="J7" s="285"/>
      <c r="K7" s="285"/>
      <c r="L7" s="285"/>
      <c r="M7" s="285"/>
      <c r="N7" s="285"/>
      <c r="O7" s="285"/>
      <c r="U7" s="42" t="s">
        <v>41</v>
      </c>
      <c r="V7" s="280" t="s">
        <v>183</v>
      </c>
      <c r="W7" s="280"/>
      <c r="X7" s="280"/>
      <c r="Y7" s="280"/>
      <c r="Z7" s="280"/>
      <c r="AA7" s="280"/>
      <c r="AB7" s="280"/>
      <c r="AC7" s="280"/>
      <c r="AD7" s="280"/>
      <c r="AE7" s="280"/>
      <c r="AG7" s="286"/>
      <c r="AH7" s="286"/>
      <c r="AI7" s="286"/>
      <c r="AJ7" s="286"/>
      <c r="AK7" s="286"/>
      <c r="AL7" s="286"/>
    </row>
    <row r="8" spans="1:38">
      <c r="A8" s="30" t="s">
        <v>78</v>
      </c>
      <c r="G8" s="280" t="s">
        <v>221</v>
      </c>
      <c r="H8" s="280"/>
      <c r="I8" s="280"/>
      <c r="J8" s="280"/>
      <c r="K8" s="43" t="s">
        <v>5</v>
      </c>
      <c r="L8" s="280" t="s">
        <v>222</v>
      </c>
      <c r="M8" s="280"/>
      <c r="N8" s="280"/>
      <c r="O8" s="280"/>
      <c r="P8" s="281" t="s">
        <v>76</v>
      </c>
      <c r="Q8" s="281"/>
      <c r="R8" s="281"/>
      <c r="S8" s="281"/>
      <c r="T8" s="281"/>
      <c r="U8" s="281"/>
      <c r="V8" s="281"/>
      <c r="W8" s="282" t="s">
        <v>184</v>
      </c>
      <c r="X8" s="282"/>
      <c r="Y8" s="282"/>
      <c r="Z8" s="282"/>
      <c r="AA8" s="282"/>
      <c r="AB8" s="282"/>
      <c r="AC8" s="282"/>
      <c r="AD8" s="282"/>
      <c r="AE8" s="282"/>
      <c r="AG8" s="286"/>
      <c r="AH8" s="286"/>
      <c r="AI8" s="286"/>
      <c r="AJ8" s="286"/>
      <c r="AK8" s="286"/>
      <c r="AL8" s="286"/>
    </row>
    <row r="9" spans="1:38">
      <c r="A9" s="30" t="s">
        <v>42</v>
      </c>
      <c r="J9" s="44"/>
      <c r="Q9" s="205" t="s">
        <v>185</v>
      </c>
      <c r="R9" s="205"/>
      <c r="S9" s="205"/>
      <c r="T9" s="205"/>
      <c r="U9" s="205"/>
      <c r="AG9" s="286"/>
      <c r="AH9" s="286"/>
      <c r="AI9" s="286"/>
      <c r="AJ9" s="286"/>
      <c r="AK9" s="286"/>
      <c r="AL9" s="286"/>
    </row>
    <row r="10" spans="1:38">
      <c r="A10" s="30" t="s">
        <v>43</v>
      </c>
      <c r="Q10" s="42" t="s">
        <v>2</v>
      </c>
      <c r="R10" s="56" t="s">
        <v>224</v>
      </c>
      <c r="S10" s="30" t="s">
        <v>84</v>
      </c>
      <c r="AG10" s="286"/>
      <c r="AH10" s="286"/>
      <c r="AI10" s="286"/>
      <c r="AJ10" s="286"/>
      <c r="AK10" s="286"/>
      <c r="AL10" s="286"/>
    </row>
    <row r="11" spans="1:38">
      <c r="A11" s="57" t="s">
        <v>77</v>
      </c>
      <c r="Q11" s="42" t="s">
        <v>2</v>
      </c>
      <c r="R11" s="56" t="s">
        <v>14</v>
      </c>
      <c r="S11" s="30" t="s">
        <v>85</v>
      </c>
    </row>
    <row r="12" spans="1:38" ht="6" customHeight="1">
      <c r="G12" s="44"/>
      <c r="H12" s="44"/>
      <c r="I12" s="42"/>
    </row>
    <row r="13" spans="1:38" hidden="1" outlineLevel="1">
      <c r="A13" s="45" t="s">
        <v>44</v>
      </c>
    </row>
    <row r="14" spans="1:38" hidden="1" outlineLevel="1">
      <c r="A14" s="30" t="s">
        <v>217</v>
      </c>
    </row>
    <row r="15" spans="1:38" hidden="1" outlineLevel="1">
      <c r="A15" s="30" t="s">
        <v>204</v>
      </c>
    </row>
    <row r="16" spans="1:38" hidden="1" outlineLevel="1">
      <c r="A16" s="30" t="s">
        <v>205</v>
      </c>
    </row>
    <row r="17" spans="1:33" ht="6.75" hidden="1" customHeight="1" outlineLevel="1">
      <c r="AG17" s="147"/>
    </row>
    <row r="18" spans="1:33" hidden="1" outlineLevel="1">
      <c r="A18" s="45" t="s">
        <v>45</v>
      </c>
      <c r="AG18" s="147"/>
    </row>
    <row r="19" spans="1:33" hidden="1" outlineLevel="1">
      <c r="A19" s="30" t="s">
        <v>158</v>
      </c>
    </row>
    <row r="20" spans="1:33" hidden="1" outlineLevel="1">
      <c r="B20" s="30" t="s">
        <v>213</v>
      </c>
    </row>
    <row r="21" spans="1:33" hidden="1" outlineLevel="1">
      <c r="B21" s="30" t="s">
        <v>214</v>
      </c>
      <c r="D21" s="46"/>
    </row>
    <row r="22" spans="1:33" hidden="1" outlineLevel="1">
      <c r="B22" s="38" t="s">
        <v>156</v>
      </c>
    </row>
    <row r="23" spans="1:33" hidden="1" outlineLevel="1">
      <c r="B23" s="38" t="s">
        <v>157</v>
      </c>
    </row>
    <row r="24" spans="1:33" hidden="1" outlineLevel="1">
      <c r="A24" s="203" t="s">
        <v>71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77" t="s">
        <v>161</v>
      </c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47"/>
      <c r="AA24" s="47"/>
      <c r="AB24" s="47"/>
      <c r="AC24" s="47"/>
      <c r="AD24" s="47"/>
      <c r="AE24" s="47"/>
    </row>
    <row r="25" spans="1:33" hidden="1" outlineLevel="1">
      <c r="A25" s="30" t="s">
        <v>162</v>
      </c>
      <c r="AG25" s="70"/>
    </row>
    <row r="26" spans="1:33" ht="8.25" hidden="1" customHeight="1" outlineLevel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G26" s="70"/>
    </row>
    <row r="27" spans="1:33" ht="6.75" hidden="1" customHeight="1" outlineLevel="1"/>
    <row r="28" spans="1:33" collapsed="1">
      <c r="A28" s="45" t="s">
        <v>236</v>
      </c>
    </row>
    <row r="29" spans="1:33" ht="14.25" thickBot="1">
      <c r="A29" s="49" t="s">
        <v>46</v>
      </c>
      <c r="B29" s="243" t="s">
        <v>180</v>
      </c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5"/>
    </row>
    <row r="30" spans="1:33" ht="23.1" customHeight="1" thickTop="1" thickBot="1">
      <c r="A30" s="246" t="s">
        <v>92</v>
      </c>
      <c r="B30" s="247" t="s">
        <v>207</v>
      </c>
      <c r="C30" s="248"/>
      <c r="D30" s="247" t="s">
        <v>209</v>
      </c>
      <c r="E30" s="249"/>
      <c r="F30" s="249"/>
      <c r="G30" s="112" t="s">
        <v>21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250" t="s">
        <v>212</v>
      </c>
      <c r="V30" s="251"/>
      <c r="W30" s="252" t="s">
        <v>18</v>
      </c>
      <c r="X30" s="252"/>
      <c r="Y30" s="253"/>
      <c r="Z30" s="254" t="s">
        <v>160</v>
      </c>
      <c r="AA30" s="249"/>
      <c r="AB30" s="249"/>
      <c r="AC30" s="255" t="s">
        <v>22</v>
      </c>
      <c r="AD30" s="255"/>
      <c r="AE30" s="256"/>
      <c r="AF30" s="45"/>
    </row>
    <row r="31" spans="1:33" ht="14.25" thickTop="1">
      <c r="A31" s="226"/>
      <c r="B31" s="209" t="s">
        <v>208</v>
      </c>
      <c r="C31" s="210"/>
      <c r="D31" s="211" t="s">
        <v>210</v>
      </c>
      <c r="E31" s="242"/>
      <c r="F31" s="242"/>
      <c r="G31" s="257" t="s">
        <v>186</v>
      </c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8"/>
      <c r="W31" s="217" t="s">
        <v>211</v>
      </c>
      <c r="X31" s="214"/>
      <c r="Y31" s="214"/>
      <c r="Z31" s="214"/>
      <c r="AA31" s="259" t="str">
        <f>VLOOKUP(G31,'drop down list'!$F:$J,3,FALSE)&amp;" - "&amp;VLOOKUP(G31,'drop down list'!$F:$J,4,FALSE)&amp;" - "&amp;VLOOKUP(G31,'drop down list'!$F:$J,5,FALSE)</f>
        <v>40 - 30 - 51</v>
      </c>
      <c r="AB31" s="259"/>
      <c r="AC31" s="259"/>
      <c r="AD31" s="259"/>
      <c r="AE31" s="260"/>
    </row>
    <row r="32" spans="1:33" ht="13.5" customHeight="1">
      <c r="A32" s="226"/>
      <c r="B32" s="211"/>
      <c r="C32" s="212"/>
      <c r="D32" s="218" t="s">
        <v>209</v>
      </c>
      <c r="E32" s="219"/>
      <c r="F32" s="219"/>
      <c r="G32" s="261" t="str">
        <f>VLOOKUP(G31,'drop down list'!$F$1:$G$13,2,FALSE)</f>
        <v>ACCREDITED COURSE TAKEN ABROAD (MAJOR SUBJECTS)</v>
      </c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2"/>
      <c r="W32" s="263" t="s">
        <v>163</v>
      </c>
      <c r="X32" s="263"/>
      <c r="Y32" s="263"/>
      <c r="Z32" s="263"/>
      <c r="AA32" s="278" t="s">
        <v>7</v>
      </c>
      <c r="AB32" s="278"/>
      <c r="AC32" s="278"/>
      <c r="AD32" s="278"/>
      <c r="AE32" s="279"/>
    </row>
    <row r="33" spans="1:31" ht="3" customHeight="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4"/>
    </row>
    <row r="34" spans="1:31" ht="23.1" customHeight="1" thickBot="1">
      <c r="A34" s="225" t="s">
        <v>94</v>
      </c>
      <c r="B34" s="227" t="s">
        <v>207</v>
      </c>
      <c r="C34" s="228"/>
      <c r="D34" s="227" t="s">
        <v>209</v>
      </c>
      <c r="E34" s="229"/>
      <c r="F34" s="229"/>
      <c r="G34" s="127" t="s">
        <v>23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230" t="s">
        <v>212</v>
      </c>
      <c r="V34" s="231"/>
      <c r="W34" s="232" t="s">
        <v>220</v>
      </c>
      <c r="X34" s="232"/>
      <c r="Y34" s="233"/>
      <c r="Z34" s="234" t="s">
        <v>160</v>
      </c>
      <c r="AA34" s="229"/>
      <c r="AB34" s="229"/>
      <c r="AC34" s="235" t="s">
        <v>20</v>
      </c>
      <c r="AD34" s="235"/>
      <c r="AE34" s="236"/>
    </row>
    <row r="35" spans="1:31" ht="14.25" thickTop="1">
      <c r="A35" s="226"/>
      <c r="B35" s="209" t="s">
        <v>208</v>
      </c>
      <c r="C35" s="210"/>
      <c r="D35" s="211" t="s">
        <v>210</v>
      </c>
      <c r="E35" s="242"/>
      <c r="F35" s="242"/>
      <c r="G35" s="257" t="s">
        <v>186</v>
      </c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8"/>
      <c r="W35" s="217" t="s">
        <v>211</v>
      </c>
      <c r="X35" s="214"/>
      <c r="Y35" s="214"/>
      <c r="Z35" s="214"/>
      <c r="AA35" s="259" t="str">
        <f>VLOOKUP(G35,'drop down list'!$F:$J,3,FALSE)&amp;" - "&amp;VLOOKUP(G35,'drop down list'!$F:$J,4,FALSE)&amp;" - "&amp;VLOOKUP(G35,'drop down list'!$F:$J,5,FALSE)</f>
        <v>40 - 30 - 51</v>
      </c>
      <c r="AB35" s="259"/>
      <c r="AC35" s="259"/>
      <c r="AD35" s="259"/>
      <c r="AE35" s="260"/>
    </row>
    <row r="36" spans="1:31" ht="14.25" customHeight="1">
      <c r="A36" s="241"/>
      <c r="B36" s="209"/>
      <c r="C36" s="210"/>
      <c r="D36" s="237" t="s">
        <v>209</v>
      </c>
      <c r="E36" s="238"/>
      <c r="F36" s="238"/>
      <c r="G36" s="273" t="str">
        <f>VLOOKUP(G35,'drop down list'!$F$1:$G$13,2,FALSE)</f>
        <v>ACCREDITED COURSE TAKEN ABROAD (MAJOR SUBJECTS)</v>
      </c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4"/>
      <c r="W36" s="275" t="s">
        <v>163</v>
      </c>
      <c r="X36" s="275"/>
      <c r="Y36" s="275"/>
      <c r="Z36" s="275"/>
      <c r="AA36" s="206" t="s">
        <v>7</v>
      </c>
      <c r="AB36" s="206"/>
      <c r="AC36" s="206"/>
      <c r="AD36" s="206"/>
      <c r="AE36" s="207"/>
    </row>
    <row r="37" spans="1:31" ht="3" customHeight="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4"/>
    </row>
    <row r="38" spans="1:31" ht="23.1" customHeight="1" thickBot="1">
      <c r="A38" s="225" t="s">
        <v>96</v>
      </c>
      <c r="B38" s="227" t="s">
        <v>207</v>
      </c>
      <c r="C38" s="228"/>
      <c r="D38" s="227" t="s">
        <v>209</v>
      </c>
      <c r="E38" s="229"/>
      <c r="F38" s="229"/>
      <c r="G38" s="127" t="s">
        <v>24</v>
      </c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230" t="s">
        <v>212</v>
      </c>
      <c r="V38" s="231"/>
      <c r="W38" s="232" t="s">
        <v>19</v>
      </c>
      <c r="X38" s="232"/>
      <c r="Y38" s="233"/>
      <c r="Z38" s="234" t="s">
        <v>160</v>
      </c>
      <c r="AA38" s="229"/>
      <c r="AB38" s="229"/>
      <c r="AC38" s="235" t="s">
        <v>8</v>
      </c>
      <c r="AD38" s="235"/>
      <c r="AE38" s="236"/>
    </row>
    <row r="39" spans="1:31" ht="14.25" thickTop="1">
      <c r="A39" s="226"/>
      <c r="B39" s="209" t="s">
        <v>208</v>
      </c>
      <c r="C39" s="210"/>
      <c r="D39" s="211" t="s">
        <v>210</v>
      </c>
      <c r="E39" s="242"/>
      <c r="F39" s="242"/>
      <c r="G39" s="257" t="s">
        <v>187</v>
      </c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8"/>
      <c r="W39" s="217" t="s">
        <v>211</v>
      </c>
      <c r="X39" s="214"/>
      <c r="Y39" s="214"/>
      <c r="Z39" s="214"/>
      <c r="AA39" s="259" t="str">
        <f>VLOOKUP(G39,'drop down list'!$F:$J,3,FALSE)&amp;" - "&amp;VLOOKUP(G39,'drop down list'!$F:$J,4,FALSE)&amp;" - "&amp;VLOOKUP(G39,'drop down list'!$F:$J,5,FALSE)</f>
        <v>40 - 39 - 51</v>
      </c>
      <c r="AB39" s="259"/>
      <c r="AC39" s="259"/>
      <c r="AD39" s="259"/>
      <c r="AE39" s="260"/>
    </row>
    <row r="40" spans="1:31" ht="14.25" customHeight="1">
      <c r="A40" s="241"/>
      <c r="B40" s="209"/>
      <c r="C40" s="210"/>
      <c r="D40" s="237" t="s">
        <v>209</v>
      </c>
      <c r="E40" s="238"/>
      <c r="F40" s="238"/>
      <c r="G40" s="273" t="str">
        <f>VLOOKUP(G39,'drop down list'!$F$1:$G$13,2,FALSE)</f>
        <v>ACCREDITED COURSE TAKEN ABROAD (MAJOR SUBJECTS)</v>
      </c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4"/>
      <c r="W40" s="275" t="s">
        <v>163</v>
      </c>
      <c r="X40" s="275"/>
      <c r="Y40" s="275"/>
      <c r="Z40" s="275"/>
      <c r="AA40" s="206" t="s">
        <v>9</v>
      </c>
      <c r="AB40" s="206"/>
      <c r="AC40" s="206"/>
      <c r="AD40" s="206"/>
      <c r="AE40" s="207"/>
    </row>
    <row r="41" spans="1:31" ht="3" customHeight="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4"/>
    </row>
    <row r="42" spans="1:31" ht="23.1" customHeight="1" thickBot="1">
      <c r="A42" s="225" t="s">
        <v>98</v>
      </c>
      <c r="B42" s="227" t="s">
        <v>207</v>
      </c>
      <c r="C42" s="228"/>
      <c r="D42" s="227" t="s">
        <v>209</v>
      </c>
      <c r="E42" s="229"/>
      <c r="F42" s="229"/>
      <c r="G42" s="127" t="s">
        <v>25</v>
      </c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230" t="s">
        <v>212</v>
      </c>
      <c r="V42" s="231"/>
      <c r="W42" s="232" t="s">
        <v>26</v>
      </c>
      <c r="X42" s="232"/>
      <c r="Y42" s="233"/>
      <c r="Z42" s="234" t="s">
        <v>160</v>
      </c>
      <c r="AA42" s="229"/>
      <c r="AB42" s="229"/>
      <c r="AC42" s="235" t="s">
        <v>225</v>
      </c>
      <c r="AD42" s="235"/>
      <c r="AE42" s="236"/>
    </row>
    <row r="43" spans="1:31" ht="14.25" thickTop="1">
      <c r="A43" s="226"/>
      <c r="B43" s="209" t="s">
        <v>208</v>
      </c>
      <c r="C43" s="210"/>
      <c r="D43" s="211" t="s">
        <v>210</v>
      </c>
      <c r="E43" s="242"/>
      <c r="F43" s="242"/>
      <c r="G43" s="257" t="s">
        <v>188</v>
      </c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8"/>
      <c r="W43" s="217" t="s">
        <v>211</v>
      </c>
      <c r="X43" s="214"/>
      <c r="Y43" s="214"/>
      <c r="Z43" s="214"/>
      <c r="AA43" s="259" t="str">
        <f>VLOOKUP(G43,'drop down list'!$F:$J,3,FALSE)&amp;" - "&amp;VLOOKUP(G43,'drop down list'!$F:$J,4,FALSE)&amp;" - "&amp;VLOOKUP(G43,'drop down list'!$F:$J,5,FALSE)</f>
        <v>50 - 32 - 51</v>
      </c>
      <c r="AB43" s="259"/>
      <c r="AC43" s="259"/>
      <c r="AD43" s="259"/>
      <c r="AE43" s="260"/>
    </row>
    <row r="44" spans="1:31" ht="14.25" customHeight="1">
      <c r="A44" s="241"/>
      <c r="B44" s="209"/>
      <c r="C44" s="210"/>
      <c r="D44" s="237" t="s">
        <v>209</v>
      </c>
      <c r="E44" s="238"/>
      <c r="F44" s="238"/>
      <c r="G44" s="273" t="str">
        <f>VLOOKUP(G43,'drop down list'!$F$1:$G$13,2,FALSE)</f>
        <v>ACCREDITED COURSE TAKEN ABROAD (ELECTIVE COURSES)</v>
      </c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4"/>
      <c r="W44" s="275" t="s">
        <v>163</v>
      </c>
      <c r="X44" s="275"/>
      <c r="Y44" s="275"/>
      <c r="Z44" s="275"/>
      <c r="AA44" s="206" t="s">
        <v>1</v>
      </c>
      <c r="AB44" s="206"/>
      <c r="AC44" s="206"/>
      <c r="AD44" s="206"/>
      <c r="AE44" s="207"/>
    </row>
    <row r="45" spans="1:31" ht="3" customHeight="1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4"/>
    </row>
    <row r="46" spans="1:31" ht="23.1" hidden="1" customHeight="1" outlineLevel="1" thickBot="1">
      <c r="A46" s="225" t="s">
        <v>100</v>
      </c>
      <c r="B46" s="227" t="s">
        <v>207</v>
      </c>
      <c r="C46" s="228"/>
      <c r="D46" s="227" t="s">
        <v>209</v>
      </c>
      <c r="E46" s="229"/>
      <c r="F46" s="229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230" t="s">
        <v>212</v>
      </c>
      <c r="V46" s="231"/>
      <c r="W46" s="235"/>
      <c r="X46" s="235"/>
      <c r="Y46" s="276"/>
      <c r="Z46" s="234" t="s">
        <v>160</v>
      </c>
      <c r="AA46" s="229"/>
      <c r="AB46" s="229"/>
      <c r="AC46" s="235"/>
      <c r="AD46" s="235"/>
      <c r="AE46" s="236"/>
    </row>
    <row r="47" spans="1:31" ht="14.25" hidden="1" outlineLevel="1" thickTop="1">
      <c r="A47" s="226"/>
      <c r="B47" s="209" t="s">
        <v>208</v>
      </c>
      <c r="C47" s="210"/>
      <c r="D47" s="211" t="s">
        <v>210</v>
      </c>
      <c r="E47" s="242"/>
      <c r="F47" s="242"/>
      <c r="G47" s="257" t="s">
        <v>150</v>
      </c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8"/>
      <c r="W47" s="242" t="s">
        <v>211</v>
      </c>
      <c r="X47" s="242"/>
      <c r="Y47" s="242"/>
      <c r="Z47" s="242"/>
      <c r="AA47" s="259" t="str">
        <f>VLOOKUP(G47,'drop down list'!$F:$J,3,FALSE)&amp;" - "&amp;VLOOKUP(G47,'drop down list'!$F:$J,4,FALSE)&amp;" - "&amp;VLOOKUP(G47,'drop down list'!$F:$J,5,FALSE)</f>
        <v xml:space="preserve"> -  - </v>
      </c>
      <c r="AB47" s="259"/>
      <c r="AC47" s="259"/>
      <c r="AD47" s="259"/>
      <c r="AE47" s="260"/>
    </row>
    <row r="48" spans="1:31" ht="14.25" hidden="1" customHeight="1" outlineLevel="1">
      <c r="A48" s="241"/>
      <c r="B48" s="209"/>
      <c r="C48" s="210"/>
      <c r="D48" s="237" t="s">
        <v>209</v>
      </c>
      <c r="E48" s="238"/>
      <c r="F48" s="238"/>
      <c r="G48" s="273" t="str">
        <f>VLOOKUP(G47,'drop down list'!$F$1:$G$13,2,FALSE)</f>
        <v>（Automatically entered）</v>
      </c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4"/>
      <c r="W48" s="275" t="s">
        <v>163</v>
      </c>
      <c r="X48" s="275"/>
      <c r="Y48" s="275"/>
      <c r="Z48" s="275"/>
      <c r="AA48" s="206"/>
      <c r="AB48" s="206"/>
      <c r="AC48" s="206"/>
      <c r="AD48" s="206"/>
      <c r="AE48" s="207"/>
    </row>
    <row r="49" spans="1:31" ht="3" hidden="1" customHeight="1" outlineLevel="1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4"/>
    </row>
    <row r="50" spans="1:31" ht="23.1" hidden="1" customHeight="1" outlineLevel="1" thickBot="1">
      <c r="A50" s="225" t="s">
        <v>102</v>
      </c>
      <c r="B50" s="227" t="s">
        <v>207</v>
      </c>
      <c r="C50" s="228"/>
      <c r="D50" s="227" t="s">
        <v>209</v>
      </c>
      <c r="E50" s="229"/>
      <c r="F50" s="229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230" t="s">
        <v>212</v>
      </c>
      <c r="V50" s="231"/>
      <c r="W50" s="232"/>
      <c r="X50" s="232"/>
      <c r="Y50" s="233"/>
      <c r="Z50" s="234" t="s">
        <v>160</v>
      </c>
      <c r="AA50" s="229"/>
      <c r="AB50" s="229"/>
      <c r="AC50" s="235"/>
      <c r="AD50" s="235"/>
      <c r="AE50" s="236"/>
    </row>
    <row r="51" spans="1:31" ht="14.25" hidden="1" outlineLevel="1" thickTop="1">
      <c r="A51" s="226"/>
      <c r="B51" s="209" t="s">
        <v>208</v>
      </c>
      <c r="C51" s="210"/>
      <c r="D51" s="211" t="s">
        <v>210</v>
      </c>
      <c r="E51" s="242"/>
      <c r="F51" s="242"/>
      <c r="G51" s="257" t="s">
        <v>150</v>
      </c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8"/>
      <c r="W51" s="217" t="s">
        <v>211</v>
      </c>
      <c r="X51" s="214"/>
      <c r="Y51" s="214"/>
      <c r="Z51" s="214"/>
      <c r="AA51" s="259" t="str">
        <f>VLOOKUP(G51,'drop down list'!$F:$J,3,FALSE)&amp;" - "&amp;VLOOKUP(G51,'drop down list'!$F:$J,4,FALSE)&amp;" - "&amp;VLOOKUP(G51,'drop down list'!$F:$J,5,FALSE)</f>
        <v xml:space="preserve"> -  - </v>
      </c>
      <c r="AB51" s="259"/>
      <c r="AC51" s="259"/>
      <c r="AD51" s="259"/>
      <c r="AE51" s="260"/>
    </row>
    <row r="52" spans="1:31" ht="14.25" hidden="1" customHeight="1" outlineLevel="1">
      <c r="A52" s="241"/>
      <c r="B52" s="209"/>
      <c r="C52" s="210"/>
      <c r="D52" s="237" t="s">
        <v>209</v>
      </c>
      <c r="E52" s="238"/>
      <c r="F52" s="238"/>
      <c r="G52" s="273" t="str">
        <f>VLOOKUP(G51,'drop down list'!$F$1:$G$13,2,FALSE)</f>
        <v>（Automatically entered）</v>
      </c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4"/>
      <c r="W52" s="275" t="s">
        <v>163</v>
      </c>
      <c r="X52" s="275"/>
      <c r="Y52" s="275"/>
      <c r="Z52" s="275"/>
      <c r="AA52" s="206"/>
      <c r="AB52" s="206"/>
      <c r="AC52" s="206"/>
      <c r="AD52" s="206"/>
      <c r="AE52" s="207"/>
    </row>
    <row r="53" spans="1:31" ht="3" hidden="1" customHeight="1" outlineLevel="1">
      <c r="A53" s="222"/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4"/>
    </row>
    <row r="54" spans="1:31" ht="23.1" hidden="1" customHeight="1" outlineLevel="1" thickBot="1">
      <c r="A54" s="225" t="s">
        <v>104</v>
      </c>
      <c r="B54" s="227" t="s">
        <v>207</v>
      </c>
      <c r="C54" s="228"/>
      <c r="D54" s="227" t="s">
        <v>209</v>
      </c>
      <c r="E54" s="229"/>
      <c r="F54" s="229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230" t="s">
        <v>212</v>
      </c>
      <c r="V54" s="231"/>
      <c r="W54" s="232"/>
      <c r="X54" s="232"/>
      <c r="Y54" s="233"/>
      <c r="Z54" s="234" t="s">
        <v>160</v>
      </c>
      <c r="AA54" s="229"/>
      <c r="AB54" s="229"/>
      <c r="AC54" s="235"/>
      <c r="AD54" s="235"/>
      <c r="AE54" s="236"/>
    </row>
    <row r="55" spans="1:31" ht="14.25" hidden="1" outlineLevel="1" thickTop="1">
      <c r="A55" s="226"/>
      <c r="B55" s="209" t="s">
        <v>208</v>
      </c>
      <c r="C55" s="210"/>
      <c r="D55" s="211" t="s">
        <v>210</v>
      </c>
      <c r="E55" s="242"/>
      <c r="F55" s="242"/>
      <c r="G55" s="257" t="s">
        <v>150</v>
      </c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8"/>
      <c r="W55" s="217" t="s">
        <v>211</v>
      </c>
      <c r="X55" s="214"/>
      <c r="Y55" s="214"/>
      <c r="Z55" s="214"/>
      <c r="AA55" s="259" t="str">
        <f>VLOOKUP(G55,'drop down list'!$F:$J,3,FALSE)&amp;" - "&amp;VLOOKUP(G55,'drop down list'!$F:$J,4,FALSE)&amp;" - "&amp;VLOOKUP(G55,'drop down list'!$F:$J,5,FALSE)</f>
        <v xml:space="preserve"> -  - </v>
      </c>
      <c r="AB55" s="259"/>
      <c r="AC55" s="259"/>
      <c r="AD55" s="259"/>
      <c r="AE55" s="260"/>
    </row>
    <row r="56" spans="1:31" ht="14.25" hidden="1" customHeight="1" outlineLevel="1">
      <c r="A56" s="241"/>
      <c r="B56" s="209"/>
      <c r="C56" s="210"/>
      <c r="D56" s="237" t="s">
        <v>209</v>
      </c>
      <c r="E56" s="238"/>
      <c r="F56" s="238"/>
      <c r="G56" s="273" t="str">
        <f>VLOOKUP(G55,'drop down list'!$F$1:$G$13,2,FALSE)</f>
        <v>（Automatically entered）</v>
      </c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4"/>
      <c r="W56" s="275" t="s">
        <v>163</v>
      </c>
      <c r="X56" s="275"/>
      <c r="Y56" s="275"/>
      <c r="Z56" s="275"/>
      <c r="AA56" s="206"/>
      <c r="AB56" s="206"/>
      <c r="AC56" s="206"/>
      <c r="AD56" s="206"/>
      <c r="AE56" s="207"/>
    </row>
    <row r="57" spans="1:31" ht="3" hidden="1" customHeight="1" outlineLevel="1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4"/>
    </row>
    <row r="58" spans="1:31" ht="23.1" hidden="1" customHeight="1" outlineLevel="1" thickBot="1">
      <c r="A58" s="226" t="s">
        <v>106</v>
      </c>
      <c r="B58" s="264" t="s">
        <v>207</v>
      </c>
      <c r="C58" s="265"/>
      <c r="D58" s="264" t="s">
        <v>209</v>
      </c>
      <c r="E58" s="266"/>
      <c r="F58" s="266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267" t="s">
        <v>212</v>
      </c>
      <c r="V58" s="268"/>
      <c r="W58" s="269"/>
      <c r="X58" s="269"/>
      <c r="Y58" s="270"/>
      <c r="Z58" s="271" t="s">
        <v>160</v>
      </c>
      <c r="AA58" s="266"/>
      <c r="AB58" s="266"/>
      <c r="AC58" s="269"/>
      <c r="AD58" s="269"/>
      <c r="AE58" s="272"/>
    </row>
    <row r="59" spans="1:31" ht="14.25" hidden="1" outlineLevel="1" thickTop="1">
      <c r="A59" s="226"/>
      <c r="B59" s="209" t="s">
        <v>208</v>
      </c>
      <c r="C59" s="210"/>
      <c r="D59" s="211" t="s">
        <v>210</v>
      </c>
      <c r="E59" s="242"/>
      <c r="F59" s="242"/>
      <c r="G59" s="257" t="s">
        <v>150</v>
      </c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8"/>
      <c r="W59" s="242" t="s">
        <v>211</v>
      </c>
      <c r="X59" s="242"/>
      <c r="Y59" s="242"/>
      <c r="Z59" s="242"/>
      <c r="AA59" s="259" t="str">
        <f>VLOOKUP(G59,'drop down list'!$F:$J,3,FALSE)&amp;" - "&amp;VLOOKUP(G59,'drop down list'!$F:$J,4,FALSE)&amp;" - "&amp;VLOOKUP(G59,'drop down list'!$F:$J,5,FALSE)</f>
        <v xml:space="preserve"> -  - </v>
      </c>
      <c r="AB59" s="259"/>
      <c r="AC59" s="259"/>
      <c r="AD59" s="259"/>
      <c r="AE59" s="260"/>
    </row>
    <row r="60" spans="1:31" ht="14.25" hidden="1" customHeight="1" outlineLevel="1">
      <c r="A60" s="226"/>
      <c r="B60" s="211"/>
      <c r="C60" s="212"/>
      <c r="D60" s="218" t="s">
        <v>209</v>
      </c>
      <c r="E60" s="219"/>
      <c r="F60" s="219"/>
      <c r="G60" s="261" t="str">
        <f>VLOOKUP(G59,'drop down list'!$F$1:$G$13,2,FALSE)</f>
        <v>（Automatically entered）</v>
      </c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2"/>
      <c r="W60" s="263" t="s">
        <v>163</v>
      </c>
      <c r="X60" s="263"/>
      <c r="Y60" s="263"/>
      <c r="Z60" s="263"/>
      <c r="AA60" s="206"/>
      <c r="AB60" s="206"/>
      <c r="AC60" s="206"/>
      <c r="AD60" s="206"/>
      <c r="AE60" s="207"/>
    </row>
    <row r="61" spans="1:31" ht="7.5" hidden="1" customHeight="1" outlineLevel="1">
      <c r="F61" s="30" t="s">
        <v>206</v>
      </c>
    </row>
    <row r="62" spans="1:31" collapsed="1">
      <c r="A62" s="75" t="s">
        <v>237</v>
      </c>
    </row>
    <row r="63" spans="1:31" ht="14.25" thickBot="1">
      <c r="A63" s="49" t="s">
        <v>46</v>
      </c>
      <c r="B63" s="243" t="s">
        <v>180</v>
      </c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5"/>
    </row>
    <row r="64" spans="1:31" ht="23.1" customHeight="1" thickTop="1" thickBot="1">
      <c r="A64" s="246" t="s">
        <v>108</v>
      </c>
      <c r="B64" s="247" t="s">
        <v>207</v>
      </c>
      <c r="C64" s="248"/>
      <c r="D64" s="247" t="s">
        <v>209</v>
      </c>
      <c r="E64" s="249"/>
      <c r="F64" s="249"/>
      <c r="G64" s="112" t="s">
        <v>189</v>
      </c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250" t="s">
        <v>212</v>
      </c>
      <c r="V64" s="251"/>
      <c r="W64" s="252" t="s">
        <v>18</v>
      </c>
      <c r="X64" s="252"/>
      <c r="Y64" s="253"/>
      <c r="Z64" s="254" t="s">
        <v>160</v>
      </c>
      <c r="AA64" s="249"/>
      <c r="AB64" s="249"/>
      <c r="AC64" s="255" t="s">
        <v>8</v>
      </c>
      <c r="AD64" s="255"/>
      <c r="AE64" s="256"/>
    </row>
    <row r="65" spans="1:31" ht="14.25" thickTop="1">
      <c r="A65" s="226"/>
      <c r="B65" s="209" t="s">
        <v>208</v>
      </c>
      <c r="C65" s="210"/>
      <c r="D65" s="211" t="s">
        <v>210</v>
      </c>
      <c r="E65" s="242"/>
      <c r="F65" s="242"/>
      <c r="G65" s="215" t="s">
        <v>190</v>
      </c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6"/>
      <c r="W65" s="217" t="s">
        <v>211</v>
      </c>
      <c r="X65" s="214"/>
      <c r="Y65" s="214"/>
      <c r="Z65" s="214"/>
      <c r="AA65" s="58" t="s">
        <v>16</v>
      </c>
      <c r="AB65" s="71" t="s">
        <v>216</v>
      </c>
      <c r="AC65" s="58" t="s">
        <v>17</v>
      </c>
      <c r="AD65" s="71" t="s">
        <v>216</v>
      </c>
      <c r="AE65" s="59" t="s">
        <v>155</v>
      </c>
    </row>
    <row r="66" spans="1:31" ht="14.25" customHeight="1">
      <c r="A66" s="241"/>
      <c r="B66" s="209"/>
      <c r="C66" s="210"/>
      <c r="D66" s="237" t="s">
        <v>209</v>
      </c>
      <c r="E66" s="238"/>
      <c r="F66" s="238"/>
      <c r="G66" s="239" t="s">
        <v>191</v>
      </c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40"/>
      <c r="W66" s="238" t="s">
        <v>163</v>
      </c>
      <c r="X66" s="238"/>
      <c r="Y66" s="238"/>
      <c r="Z66" s="238"/>
      <c r="AA66" s="206" t="s">
        <v>228</v>
      </c>
      <c r="AB66" s="206"/>
      <c r="AC66" s="206"/>
      <c r="AD66" s="206"/>
      <c r="AE66" s="207"/>
    </row>
    <row r="67" spans="1:31" ht="3" customHeight="1">
      <c r="A67" s="222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4"/>
    </row>
    <row r="68" spans="1:31" ht="23.1" customHeight="1" thickBot="1">
      <c r="A68" s="225" t="s">
        <v>110</v>
      </c>
      <c r="B68" s="227" t="s">
        <v>207</v>
      </c>
      <c r="C68" s="228"/>
      <c r="D68" s="227" t="s">
        <v>209</v>
      </c>
      <c r="E68" s="229"/>
      <c r="F68" s="229"/>
      <c r="G68" s="127" t="s">
        <v>192</v>
      </c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230" t="s">
        <v>212</v>
      </c>
      <c r="V68" s="231"/>
      <c r="W68" s="232" t="s">
        <v>19</v>
      </c>
      <c r="X68" s="232"/>
      <c r="Y68" s="233"/>
      <c r="Z68" s="234" t="s">
        <v>160</v>
      </c>
      <c r="AA68" s="229"/>
      <c r="AB68" s="229"/>
      <c r="AC68" s="235" t="s">
        <v>22</v>
      </c>
      <c r="AD68" s="235"/>
      <c r="AE68" s="236"/>
    </row>
    <row r="69" spans="1:31" ht="14.25" thickTop="1">
      <c r="A69" s="226"/>
      <c r="B69" s="209" t="s">
        <v>208</v>
      </c>
      <c r="C69" s="210"/>
      <c r="D69" s="211" t="s">
        <v>210</v>
      </c>
      <c r="E69" s="242"/>
      <c r="F69" s="242"/>
      <c r="G69" s="215" t="s">
        <v>190</v>
      </c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6"/>
      <c r="W69" s="217" t="s">
        <v>211</v>
      </c>
      <c r="X69" s="214"/>
      <c r="Y69" s="214"/>
      <c r="Z69" s="214"/>
      <c r="AA69" s="58" t="s">
        <v>16</v>
      </c>
      <c r="AB69" s="71" t="s">
        <v>216</v>
      </c>
      <c r="AC69" s="58" t="s">
        <v>17</v>
      </c>
      <c r="AD69" s="71" t="s">
        <v>216</v>
      </c>
      <c r="AE69" s="59" t="s">
        <v>194</v>
      </c>
    </row>
    <row r="70" spans="1:31" ht="14.25" customHeight="1">
      <c r="A70" s="241"/>
      <c r="B70" s="209"/>
      <c r="C70" s="210"/>
      <c r="D70" s="237" t="s">
        <v>209</v>
      </c>
      <c r="E70" s="238"/>
      <c r="F70" s="238"/>
      <c r="G70" s="239" t="s">
        <v>193</v>
      </c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40"/>
      <c r="W70" s="238" t="s">
        <v>163</v>
      </c>
      <c r="X70" s="238"/>
      <c r="Y70" s="238"/>
      <c r="Z70" s="238"/>
      <c r="AA70" s="206" t="s">
        <v>9</v>
      </c>
      <c r="AB70" s="206"/>
      <c r="AC70" s="206"/>
      <c r="AD70" s="206"/>
      <c r="AE70" s="207"/>
    </row>
    <row r="71" spans="1:31" ht="3" customHeight="1">
      <c r="A71" s="222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4"/>
    </row>
    <row r="72" spans="1:31" ht="23.1" hidden="1" customHeight="1" outlineLevel="1" thickBot="1">
      <c r="A72" s="225" t="s">
        <v>112</v>
      </c>
      <c r="B72" s="227" t="s">
        <v>207</v>
      </c>
      <c r="C72" s="228"/>
      <c r="D72" s="227" t="s">
        <v>209</v>
      </c>
      <c r="E72" s="229"/>
      <c r="F72" s="229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230" t="s">
        <v>212</v>
      </c>
      <c r="V72" s="231"/>
      <c r="W72" s="232"/>
      <c r="X72" s="232"/>
      <c r="Y72" s="233"/>
      <c r="Z72" s="234" t="s">
        <v>160</v>
      </c>
      <c r="AA72" s="229"/>
      <c r="AB72" s="229"/>
      <c r="AC72" s="235"/>
      <c r="AD72" s="235"/>
      <c r="AE72" s="236"/>
    </row>
    <row r="73" spans="1:31" ht="14.25" hidden="1" outlineLevel="1" thickTop="1">
      <c r="A73" s="226"/>
      <c r="B73" s="209" t="s">
        <v>208</v>
      </c>
      <c r="C73" s="210"/>
      <c r="D73" s="211" t="s">
        <v>210</v>
      </c>
      <c r="E73" s="242"/>
      <c r="F73" s="242"/>
      <c r="G73" s="215" t="s">
        <v>150</v>
      </c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6"/>
      <c r="W73" s="217" t="s">
        <v>211</v>
      </c>
      <c r="X73" s="214"/>
      <c r="Y73" s="214"/>
      <c r="Z73" s="214"/>
      <c r="AA73" s="58"/>
      <c r="AB73" s="71" t="s">
        <v>216</v>
      </c>
      <c r="AC73" s="58"/>
      <c r="AD73" s="71" t="s">
        <v>216</v>
      </c>
      <c r="AE73" s="59"/>
    </row>
    <row r="74" spans="1:31" ht="14.25" hidden="1" customHeight="1" outlineLevel="1">
      <c r="A74" s="241"/>
      <c r="B74" s="209"/>
      <c r="C74" s="210"/>
      <c r="D74" s="237" t="s">
        <v>209</v>
      </c>
      <c r="E74" s="238"/>
      <c r="F74" s="238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40"/>
      <c r="W74" s="238" t="s">
        <v>163</v>
      </c>
      <c r="X74" s="238"/>
      <c r="Y74" s="238"/>
      <c r="Z74" s="238"/>
      <c r="AA74" s="206"/>
      <c r="AB74" s="206"/>
      <c r="AC74" s="206"/>
      <c r="AD74" s="206"/>
      <c r="AE74" s="207"/>
    </row>
    <row r="75" spans="1:31" ht="3" hidden="1" customHeight="1" outlineLevel="1">
      <c r="A75" s="222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  <c r="AE75" s="224"/>
    </row>
    <row r="76" spans="1:31" ht="23.1" hidden="1" customHeight="1" outlineLevel="1" thickBot="1">
      <c r="A76" s="226" t="s">
        <v>114</v>
      </c>
      <c r="B76" s="227" t="s">
        <v>207</v>
      </c>
      <c r="C76" s="228"/>
      <c r="D76" s="227" t="s">
        <v>209</v>
      </c>
      <c r="E76" s="229"/>
      <c r="F76" s="229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230" t="s">
        <v>212</v>
      </c>
      <c r="V76" s="231"/>
      <c r="W76" s="232"/>
      <c r="X76" s="232"/>
      <c r="Y76" s="233"/>
      <c r="Z76" s="234" t="s">
        <v>160</v>
      </c>
      <c r="AA76" s="229"/>
      <c r="AB76" s="229"/>
      <c r="AC76" s="235"/>
      <c r="AD76" s="235"/>
      <c r="AE76" s="236"/>
    </row>
    <row r="77" spans="1:31" ht="14.25" hidden="1" outlineLevel="1" thickTop="1">
      <c r="A77" s="226"/>
      <c r="B77" s="209" t="s">
        <v>208</v>
      </c>
      <c r="C77" s="210"/>
      <c r="D77" s="211" t="s">
        <v>210</v>
      </c>
      <c r="E77" s="242"/>
      <c r="F77" s="242"/>
      <c r="G77" s="215" t="s">
        <v>150</v>
      </c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6"/>
      <c r="W77" s="217" t="s">
        <v>211</v>
      </c>
      <c r="X77" s="214"/>
      <c r="Y77" s="214"/>
      <c r="Z77" s="214"/>
      <c r="AA77" s="58"/>
      <c r="AB77" s="71" t="s">
        <v>216</v>
      </c>
      <c r="AC77" s="58"/>
      <c r="AD77" s="71" t="s">
        <v>216</v>
      </c>
      <c r="AE77" s="59"/>
    </row>
    <row r="78" spans="1:31" ht="14.25" hidden="1" customHeight="1" outlineLevel="1">
      <c r="A78" s="226"/>
      <c r="B78" s="209"/>
      <c r="C78" s="210"/>
      <c r="D78" s="237" t="s">
        <v>209</v>
      </c>
      <c r="E78" s="238"/>
      <c r="F78" s="238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40"/>
      <c r="W78" s="238" t="s">
        <v>163</v>
      </c>
      <c r="X78" s="238"/>
      <c r="Y78" s="238"/>
      <c r="Z78" s="238"/>
      <c r="AA78" s="206"/>
      <c r="AB78" s="206"/>
      <c r="AC78" s="206"/>
      <c r="AD78" s="206"/>
      <c r="AE78" s="207"/>
    </row>
    <row r="79" spans="1:31" ht="3" hidden="1" customHeight="1" outlineLevel="1">
      <c r="A79" s="222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4"/>
    </row>
    <row r="80" spans="1:31" ht="23.1" hidden="1" customHeight="1" outlineLevel="1" thickBot="1">
      <c r="A80" s="225" t="s">
        <v>116</v>
      </c>
      <c r="B80" s="227" t="s">
        <v>207</v>
      </c>
      <c r="C80" s="228"/>
      <c r="D80" s="227" t="s">
        <v>209</v>
      </c>
      <c r="E80" s="229"/>
      <c r="F80" s="229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230" t="s">
        <v>212</v>
      </c>
      <c r="V80" s="231"/>
      <c r="W80" s="232"/>
      <c r="X80" s="232"/>
      <c r="Y80" s="233"/>
      <c r="Z80" s="234" t="s">
        <v>160</v>
      </c>
      <c r="AA80" s="229"/>
      <c r="AB80" s="229"/>
      <c r="AC80" s="235"/>
      <c r="AD80" s="235"/>
      <c r="AE80" s="236"/>
    </row>
    <row r="81" spans="1:31" ht="14.25" hidden="1" outlineLevel="1" thickTop="1">
      <c r="A81" s="226"/>
      <c r="B81" s="209" t="s">
        <v>208</v>
      </c>
      <c r="C81" s="210"/>
      <c r="D81" s="211" t="s">
        <v>210</v>
      </c>
      <c r="E81" s="242"/>
      <c r="F81" s="242"/>
      <c r="G81" s="215" t="s">
        <v>150</v>
      </c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6"/>
      <c r="W81" s="217" t="s">
        <v>211</v>
      </c>
      <c r="X81" s="214"/>
      <c r="Y81" s="214"/>
      <c r="Z81" s="214"/>
      <c r="AA81" s="58"/>
      <c r="AB81" s="71" t="s">
        <v>216</v>
      </c>
      <c r="AC81" s="58"/>
      <c r="AD81" s="71" t="s">
        <v>216</v>
      </c>
      <c r="AE81" s="59"/>
    </row>
    <row r="82" spans="1:31" ht="14.25" hidden="1" customHeight="1" outlineLevel="1">
      <c r="A82" s="241"/>
      <c r="B82" s="209"/>
      <c r="C82" s="210"/>
      <c r="D82" s="237" t="s">
        <v>209</v>
      </c>
      <c r="E82" s="238"/>
      <c r="F82" s="238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40"/>
      <c r="W82" s="238" t="s">
        <v>163</v>
      </c>
      <c r="X82" s="238"/>
      <c r="Y82" s="238"/>
      <c r="Z82" s="238"/>
      <c r="AA82" s="206"/>
      <c r="AB82" s="206"/>
      <c r="AC82" s="206"/>
      <c r="AD82" s="206"/>
      <c r="AE82" s="207"/>
    </row>
    <row r="83" spans="1:31" ht="3" hidden="1" customHeight="1" outlineLevel="1">
      <c r="A83" s="222"/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4"/>
    </row>
    <row r="84" spans="1:31" ht="23.1" hidden="1" customHeight="1" outlineLevel="1" thickBot="1">
      <c r="A84" s="225" t="s">
        <v>118</v>
      </c>
      <c r="B84" s="227" t="s">
        <v>207</v>
      </c>
      <c r="C84" s="228"/>
      <c r="D84" s="227" t="s">
        <v>209</v>
      </c>
      <c r="E84" s="229"/>
      <c r="F84" s="229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230" t="s">
        <v>212</v>
      </c>
      <c r="V84" s="231"/>
      <c r="W84" s="232"/>
      <c r="X84" s="232"/>
      <c r="Y84" s="233"/>
      <c r="Z84" s="234" t="s">
        <v>160</v>
      </c>
      <c r="AA84" s="229"/>
      <c r="AB84" s="229"/>
      <c r="AC84" s="235"/>
      <c r="AD84" s="235"/>
      <c r="AE84" s="236"/>
    </row>
    <row r="85" spans="1:31" ht="14.25" hidden="1" outlineLevel="1" thickTop="1">
      <c r="A85" s="226"/>
      <c r="B85" s="209" t="s">
        <v>208</v>
      </c>
      <c r="C85" s="210"/>
      <c r="D85" s="211" t="s">
        <v>210</v>
      </c>
      <c r="E85" s="242"/>
      <c r="F85" s="242"/>
      <c r="G85" s="215" t="s">
        <v>150</v>
      </c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6"/>
      <c r="W85" s="217" t="s">
        <v>211</v>
      </c>
      <c r="X85" s="214"/>
      <c r="Y85" s="214"/>
      <c r="Z85" s="214"/>
      <c r="AA85" s="58"/>
      <c r="AB85" s="71" t="s">
        <v>216</v>
      </c>
      <c r="AC85" s="58"/>
      <c r="AD85" s="71" t="s">
        <v>216</v>
      </c>
      <c r="AE85" s="59"/>
    </row>
    <row r="86" spans="1:31" ht="14.25" hidden="1" customHeight="1" outlineLevel="1">
      <c r="A86" s="241"/>
      <c r="B86" s="209"/>
      <c r="C86" s="210"/>
      <c r="D86" s="237" t="s">
        <v>209</v>
      </c>
      <c r="E86" s="238"/>
      <c r="F86" s="238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40"/>
      <c r="W86" s="238" t="s">
        <v>163</v>
      </c>
      <c r="X86" s="238"/>
      <c r="Y86" s="238"/>
      <c r="Z86" s="238"/>
      <c r="AA86" s="206"/>
      <c r="AB86" s="206"/>
      <c r="AC86" s="206"/>
      <c r="AD86" s="206"/>
      <c r="AE86" s="207"/>
    </row>
    <row r="87" spans="1:31" ht="3" hidden="1" customHeight="1" outlineLevel="1">
      <c r="A87" s="222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4"/>
    </row>
    <row r="88" spans="1:31" ht="23.1" hidden="1" customHeight="1" outlineLevel="1" thickBot="1">
      <c r="A88" s="225" t="s">
        <v>120</v>
      </c>
      <c r="B88" s="227" t="s">
        <v>207</v>
      </c>
      <c r="C88" s="228"/>
      <c r="D88" s="227" t="s">
        <v>209</v>
      </c>
      <c r="E88" s="229"/>
      <c r="F88" s="229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230" t="s">
        <v>212</v>
      </c>
      <c r="V88" s="231"/>
      <c r="W88" s="232"/>
      <c r="X88" s="232"/>
      <c r="Y88" s="233"/>
      <c r="Z88" s="234" t="s">
        <v>160</v>
      </c>
      <c r="AA88" s="229"/>
      <c r="AB88" s="229"/>
      <c r="AC88" s="235"/>
      <c r="AD88" s="235"/>
      <c r="AE88" s="236"/>
    </row>
    <row r="89" spans="1:31" ht="14.25" hidden="1" outlineLevel="1" thickTop="1">
      <c r="A89" s="226"/>
      <c r="B89" s="209" t="s">
        <v>208</v>
      </c>
      <c r="C89" s="210"/>
      <c r="D89" s="213" t="s">
        <v>210</v>
      </c>
      <c r="E89" s="214"/>
      <c r="F89" s="214"/>
      <c r="G89" s="215" t="s">
        <v>150</v>
      </c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6"/>
      <c r="W89" s="217" t="s">
        <v>211</v>
      </c>
      <c r="X89" s="214"/>
      <c r="Y89" s="214"/>
      <c r="Z89" s="214"/>
      <c r="AA89" s="58"/>
      <c r="AB89" s="71" t="s">
        <v>216</v>
      </c>
      <c r="AC89" s="58"/>
      <c r="AD89" s="71" t="s">
        <v>216</v>
      </c>
      <c r="AE89" s="59"/>
    </row>
    <row r="90" spans="1:31" ht="14.25" hidden="1" customHeight="1" outlineLevel="1">
      <c r="A90" s="241"/>
      <c r="B90" s="209"/>
      <c r="C90" s="210"/>
      <c r="D90" s="237" t="s">
        <v>209</v>
      </c>
      <c r="E90" s="238"/>
      <c r="F90" s="238"/>
      <c r="G90" s="239"/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40"/>
      <c r="W90" s="238" t="s">
        <v>163</v>
      </c>
      <c r="X90" s="238"/>
      <c r="Y90" s="238"/>
      <c r="Z90" s="238"/>
      <c r="AA90" s="206"/>
      <c r="AB90" s="206"/>
      <c r="AC90" s="206"/>
      <c r="AD90" s="206"/>
      <c r="AE90" s="207"/>
    </row>
    <row r="91" spans="1:31" ht="3" hidden="1" customHeight="1" outlineLevel="1">
      <c r="A91" s="222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  <c r="Z91" s="223"/>
      <c r="AA91" s="223"/>
      <c r="AB91" s="223"/>
      <c r="AC91" s="223"/>
      <c r="AD91" s="223"/>
      <c r="AE91" s="224"/>
    </row>
    <row r="92" spans="1:31" ht="23.1" hidden="1" customHeight="1" outlineLevel="1" thickBot="1">
      <c r="A92" s="225" t="s">
        <v>122</v>
      </c>
      <c r="B92" s="227" t="s">
        <v>207</v>
      </c>
      <c r="C92" s="228"/>
      <c r="D92" s="227" t="s">
        <v>209</v>
      </c>
      <c r="E92" s="229"/>
      <c r="F92" s="229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230" t="s">
        <v>212</v>
      </c>
      <c r="V92" s="231"/>
      <c r="W92" s="232"/>
      <c r="X92" s="232"/>
      <c r="Y92" s="233"/>
      <c r="Z92" s="234" t="s">
        <v>160</v>
      </c>
      <c r="AA92" s="229"/>
      <c r="AB92" s="229"/>
      <c r="AC92" s="235"/>
      <c r="AD92" s="235"/>
      <c r="AE92" s="236"/>
    </row>
    <row r="93" spans="1:31" ht="14.25" hidden="1" outlineLevel="1" thickTop="1">
      <c r="A93" s="226"/>
      <c r="B93" s="209" t="s">
        <v>208</v>
      </c>
      <c r="C93" s="210"/>
      <c r="D93" s="213" t="s">
        <v>210</v>
      </c>
      <c r="E93" s="214"/>
      <c r="F93" s="214"/>
      <c r="G93" s="215" t="s">
        <v>150</v>
      </c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6"/>
      <c r="W93" s="217" t="s">
        <v>211</v>
      </c>
      <c r="X93" s="214"/>
      <c r="Y93" s="214"/>
      <c r="Z93" s="214"/>
      <c r="AA93" s="58"/>
      <c r="AB93" s="71" t="s">
        <v>216</v>
      </c>
      <c r="AC93" s="58"/>
      <c r="AD93" s="71" t="s">
        <v>216</v>
      </c>
      <c r="AE93" s="59"/>
    </row>
    <row r="94" spans="1:31" ht="14.25" hidden="1" customHeight="1" outlineLevel="1">
      <c r="A94" s="226"/>
      <c r="B94" s="211"/>
      <c r="C94" s="212"/>
      <c r="D94" s="218" t="s">
        <v>209</v>
      </c>
      <c r="E94" s="219"/>
      <c r="F94" s="219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1"/>
      <c r="W94" s="219" t="s">
        <v>163</v>
      </c>
      <c r="X94" s="219"/>
      <c r="Y94" s="219"/>
      <c r="Z94" s="219"/>
      <c r="AA94" s="206"/>
      <c r="AB94" s="206"/>
      <c r="AC94" s="206"/>
      <c r="AD94" s="206"/>
      <c r="AE94" s="207"/>
    </row>
    <row r="95" spans="1:31" ht="8.25" hidden="1" customHeight="1" outlineLevel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</row>
    <row r="96" spans="1:31" ht="6.75" customHeight="1" collapsed="1"/>
    <row r="97" spans="1:31">
      <c r="A97" s="45" t="s">
        <v>48</v>
      </c>
    </row>
    <row r="98" spans="1:31">
      <c r="A98" s="30" t="s">
        <v>49</v>
      </c>
    </row>
    <row r="99" spans="1:31">
      <c r="B99" s="57"/>
      <c r="F99" s="42" t="s">
        <v>50</v>
      </c>
      <c r="G99" s="50" t="s">
        <v>196</v>
      </c>
      <c r="J99" s="44"/>
      <c r="K99" s="44"/>
      <c r="M99" s="42" t="s">
        <v>51</v>
      </c>
      <c r="N99" s="50" t="s">
        <v>197</v>
      </c>
    </row>
    <row r="100" spans="1:31">
      <c r="B100" s="57"/>
      <c r="F100" s="42" t="s">
        <v>88</v>
      </c>
      <c r="G100" s="205" t="s">
        <v>221</v>
      </c>
      <c r="H100" s="205"/>
      <c r="I100" s="205"/>
      <c r="J100" s="205"/>
      <c r="K100" s="205"/>
      <c r="L100" s="56" t="s">
        <v>5</v>
      </c>
      <c r="M100" s="205" t="s">
        <v>222</v>
      </c>
      <c r="N100" s="205"/>
      <c r="O100" s="205"/>
      <c r="P100" s="205"/>
      <c r="Q100" s="205"/>
    </row>
    <row r="102" spans="1:31">
      <c r="H102" s="30" t="s">
        <v>89</v>
      </c>
      <c r="J102" s="203" t="s">
        <v>229</v>
      </c>
      <c r="K102" s="203"/>
      <c r="L102" s="203"/>
      <c r="M102" s="203"/>
      <c r="N102" s="203"/>
      <c r="O102" s="208" t="s">
        <v>53</v>
      </c>
      <c r="P102" s="208"/>
      <c r="Q102" s="208"/>
      <c r="R102" s="208"/>
      <c r="S102" s="208"/>
      <c r="T102" s="208"/>
      <c r="U102" s="208"/>
      <c r="V102" s="208"/>
      <c r="W102" s="205" t="s">
        <v>198</v>
      </c>
      <c r="X102" s="205"/>
      <c r="Y102" s="205"/>
      <c r="Z102" s="205"/>
      <c r="AA102" s="205"/>
      <c r="AB102" s="205"/>
      <c r="AC102" s="205"/>
      <c r="AD102" s="205"/>
      <c r="AE102" s="205"/>
    </row>
    <row r="104" spans="1:31">
      <c r="H104" s="30" t="s">
        <v>52</v>
      </c>
      <c r="J104" s="203" t="s">
        <v>79</v>
      </c>
      <c r="K104" s="203"/>
      <c r="L104" s="203"/>
      <c r="M104" s="203"/>
      <c r="N104" s="203"/>
      <c r="O104" s="204" t="s">
        <v>54</v>
      </c>
      <c r="P104" s="204"/>
      <c r="Q104" s="204"/>
      <c r="R104" s="204"/>
      <c r="S104" s="204"/>
      <c r="T104" s="204"/>
      <c r="U104" s="204"/>
      <c r="V104" s="204"/>
      <c r="W104" s="205"/>
      <c r="X104" s="205"/>
      <c r="Y104" s="205"/>
      <c r="Z104" s="205"/>
      <c r="AA104" s="205"/>
      <c r="AB104" s="205"/>
      <c r="AC104" s="205"/>
      <c r="AD104" s="205"/>
      <c r="AE104" s="205"/>
    </row>
  </sheetData>
  <mergeCells count="305">
    <mergeCell ref="L8:O8"/>
    <mergeCell ref="P8:V8"/>
    <mergeCell ref="W8:AE8"/>
    <mergeCell ref="Q9:U9"/>
    <mergeCell ref="AG17:AG18"/>
    <mergeCell ref="A1:AE1"/>
    <mergeCell ref="Z2:AE2"/>
    <mergeCell ref="S5:U5"/>
    <mergeCell ref="X5:AE5"/>
    <mergeCell ref="AG5:AL10"/>
    <mergeCell ref="C6:J6"/>
    <mergeCell ref="N6:AE6"/>
    <mergeCell ref="E7:O7"/>
    <mergeCell ref="V7:AE7"/>
    <mergeCell ref="G8:J8"/>
    <mergeCell ref="A24:J24"/>
    <mergeCell ref="K24:Y24"/>
    <mergeCell ref="B29:AE29"/>
    <mergeCell ref="A30:A32"/>
    <mergeCell ref="B30:C30"/>
    <mergeCell ref="D30:F30"/>
    <mergeCell ref="G30:T30"/>
    <mergeCell ref="U30:V30"/>
    <mergeCell ref="W30:Y30"/>
    <mergeCell ref="Z30:AB30"/>
    <mergeCell ref="AC30:AE30"/>
    <mergeCell ref="B31:C32"/>
    <mergeCell ref="D31:F31"/>
    <mergeCell ref="G31:V31"/>
    <mergeCell ref="W31:Z31"/>
    <mergeCell ref="AA31:AE31"/>
    <mergeCell ref="D32:F32"/>
    <mergeCell ref="G32:V32"/>
    <mergeCell ref="W32:Z32"/>
    <mergeCell ref="AA32:AE32"/>
    <mergeCell ref="D35:F35"/>
    <mergeCell ref="G35:V35"/>
    <mergeCell ref="W35:Z35"/>
    <mergeCell ref="AA35:AE35"/>
    <mergeCell ref="D36:F36"/>
    <mergeCell ref="G36:V36"/>
    <mergeCell ref="W36:Z36"/>
    <mergeCell ref="AA36:AE36"/>
    <mergeCell ref="A33:AE33"/>
    <mergeCell ref="A34:A36"/>
    <mergeCell ref="B34:C34"/>
    <mergeCell ref="D34:F34"/>
    <mergeCell ref="G34:T34"/>
    <mergeCell ref="U34:V34"/>
    <mergeCell ref="W34:Y34"/>
    <mergeCell ref="Z34:AB34"/>
    <mergeCell ref="AC34:AE34"/>
    <mergeCell ref="B35:C36"/>
    <mergeCell ref="D39:F39"/>
    <mergeCell ref="G39:V39"/>
    <mergeCell ref="W39:Z39"/>
    <mergeCell ref="AA39:AE39"/>
    <mergeCell ref="D40:F40"/>
    <mergeCell ref="G40:V40"/>
    <mergeCell ref="W40:Z40"/>
    <mergeCell ref="AA40:AE40"/>
    <mergeCell ref="A37:AE37"/>
    <mergeCell ref="A38:A40"/>
    <mergeCell ref="B38:C38"/>
    <mergeCell ref="D38:F38"/>
    <mergeCell ref="G38:T38"/>
    <mergeCell ref="U38:V38"/>
    <mergeCell ref="W38:Y38"/>
    <mergeCell ref="Z38:AB38"/>
    <mergeCell ref="AC38:AE38"/>
    <mergeCell ref="B39:C40"/>
    <mergeCell ref="D43:F43"/>
    <mergeCell ref="G43:V43"/>
    <mergeCell ref="W43:Z43"/>
    <mergeCell ref="AA43:AE43"/>
    <mergeCell ref="D44:F44"/>
    <mergeCell ref="G44:V44"/>
    <mergeCell ref="W44:Z44"/>
    <mergeCell ref="AA44:AE44"/>
    <mergeCell ref="A41:AE41"/>
    <mergeCell ref="A42:A44"/>
    <mergeCell ref="B42:C42"/>
    <mergeCell ref="D42:F42"/>
    <mergeCell ref="G42:T42"/>
    <mergeCell ref="U42:V42"/>
    <mergeCell ref="W42:Y42"/>
    <mergeCell ref="Z42:AB42"/>
    <mergeCell ref="AC42:AE42"/>
    <mergeCell ref="B43:C44"/>
    <mergeCell ref="D47:F47"/>
    <mergeCell ref="G47:V47"/>
    <mergeCell ref="W47:Z47"/>
    <mergeCell ref="AA47:AE47"/>
    <mergeCell ref="D48:F48"/>
    <mergeCell ref="G48:V48"/>
    <mergeCell ref="W48:Z48"/>
    <mergeCell ref="AA48:AE48"/>
    <mergeCell ref="A45:AE45"/>
    <mergeCell ref="A46:A48"/>
    <mergeCell ref="B46:C46"/>
    <mergeCell ref="D46:F46"/>
    <mergeCell ref="G46:T46"/>
    <mergeCell ref="U46:V46"/>
    <mergeCell ref="W46:Y46"/>
    <mergeCell ref="Z46:AB46"/>
    <mergeCell ref="AC46:AE46"/>
    <mergeCell ref="B47:C48"/>
    <mergeCell ref="D51:F51"/>
    <mergeCell ref="G51:V51"/>
    <mergeCell ref="W51:Z51"/>
    <mergeCell ref="AA51:AE51"/>
    <mergeCell ref="D52:F52"/>
    <mergeCell ref="G52:V52"/>
    <mergeCell ref="W52:Z52"/>
    <mergeCell ref="AA52:AE52"/>
    <mergeCell ref="A49:AE49"/>
    <mergeCell ref="A50:A52"/>
    <mergeCell ref="B50:C50"/>
    <mergeCell ref="D50:F50"/>
    <mergeCell ref="G50:T50"/>
    <mergeCell ref="U50:V50"/>
    <mergeCell ref="W50:Y50"/>
    <mergeCell ref="Z50:AB50"/>
    <mergeCell ref="AC50:AE50"/>
    <mergeCell ref="B51:C52"/>
    <mergeCell ref="D55:F55"/>
    <mergeCell ref="G55:V55"/>
    <mergeCell ref="W55:Z55"/>
    <mergeCell ref="AA55:AE55"/>
    <mergeCell ref="D56:F56"/>
    <mergeCell ref="G56:V56"/>
    <mergeCell ref="W56:Z56"/>
    <mergeCell ref="AA56:AE56"/>
    <mergeCell ref="A53:AE53"/>
    <mergeCell ref="A54:A56"/>
    <mergeCell ref="B54:C54"/>
    <mergeCell ref="D54:F54"/>
    <mergeCell ref="G54:T54"/>
    <mergeCell ref="U54:V54"/>
    <mergeCell ref="W54:Y54"/>
    <mergeCell ref="Z54:AB54"/>
    <mergeCell ref="AC54:AE54"/>
    <mergeCell ref="B55:C56"/>
    <mergeCell ref="D59:F59"/>
    <mergeCell ref="G59:V59"/>
    <mergeCell ref="W59:Z59"/>
    <mergeCell ref="AA59:AE59"/>
    <mergeCell ref="D60:F60"/>
    <mergeCell ref="G60:V60"/>
    <mergeCell ref="W60:Z60"/>
    <mergeCell ref="AA60:AE60"/>
    <mergeCell ref="A57:AE57"/>
    <mergeCell ref="A58:A60"/>
    <mergeCell ref="B58:C58"/>
    <mergeCell ref="D58:F58"/>
    <mergeCell ref="G58:T58"/>
    <mergeCell ref="U58:V58"/>
    <mergeCell ref="W58:Y58"/>
    <mergeCell ref="Z58:AB58"/>
    <mergeCell ref="AC58:AE58"/>
    <mergeCell ref="B59:C60"/>
    <mergeCell ref="D65:F65"/>
    <mergeCell ref="G65:V65"/>
    <mergeCell ref="W65:Z65"/>
    <mergeCell ref="D66:F66"/>
    <mergeCell ref="G66:V66"/>
    <mergeCell ref="W66:Z66"/>
    <mergeCell ref="B63:AE63"/>
    <mergeCell ref="A64:A66"/>
    <mergeCell ref="B64:C64"/>
    <mergeCell ref="D64:F64"/>
    <mergeCell ref="G64:T64"/>
    <mergeCell ref="U64:V64"/>
    <mergeCell ref="W64:Y64"/>
    <mergeCell ref="Z64:AB64"/>
    <mergeCell ref="AC64:AE64"/>
    <mergeCell ref="B65:C66"/>
    <mergeCell ref="AA66:AE66"/>
    <mergeCell ref="A67:AE67"/>
    <mergeCell ref="A68:A70"/>
    <mergeCell ref="B68:C68"/>
    <mergeCell ref="D68:F68"/>
    <mergeCell ref="G68:T68"/>
    <mergeCell ref="U68:V68"/>
    <mergeCell ref="W68:Y68"/>
    <mergeCell ref="Z68:AB68"/>
    <mergeCell ref="AC68:AE68"/>
    <mergeCell ref="AA70:AE70"/>
    <mergeCell ref="B69:C70"/>
    <mergeCell ref="D69:F69"/>
    <mergeCell ref="G69:V69"/>
    <mergeCell ref="W69:Z69"/>
    <mergeCell ref="D70:F70"/>
    <mergeCell ref="G70:V70"/>
    <mergeCell ref="W70:Z70"/>
    <mergeCell ref="A71:AE71"/>
    <mergeCell ref="A72:A74"/>
    <mergeCell ref="B72:C72"/>
    <mergeCell ref="D72:F72"/>
    <mergeCell ref="G72:T72"/>
    <mergeCell ref="U72:V72"/>
    <mergeCell ref="W72:Y72"/>
    <mergeCell ref="Z72:AB72"/>
    <mergeCell ref="AC72:AE72"/>
    <mergeCell ref="AA74:AE74"/>
    <mergeCell ref="B73:C74"/>
    <mergeCell ref="D73:F73"/>
    <mergeCell ref="G73:V73"/>
    <mergeCell ref="W73:Z73"/>
    <mergeCell ref="D74:F74"/>
    <mergeCell ref="G74:V74"/>
    <mergeCell ref="W74:Z74"/>
    <mergeCell ref="A75:AE75"/>
    <mergeCell ref="A76:A78"/>
    <mergeCell ref="B76:C76"/>
    <mergeCell ref="D76:F76"/>
    <mergeCell ref="G76:T76"/>
    <mergeCell ref="U76:V76"/>
    <mergeCell ref="W76:Y76"/>
    <mergeCell ref="Z76:AB76"/>
    <mergeCell ref="AC76:AE76"/>
    <mergeCell ref="AA78:AE78"/>
    <mergeCell ref="B77:C78"/>
    <mergeCell ref="D77:F77"/>
    <mergeCell ref="G77:V77"/>
    <mergeCell ref="W77:Z77"/>
    <mergeCell ref="D78:F78"/>
    <mergeCell ref="G78:V78"/>
    <mergeCell ref="W78:Z78"/>
    <mergeCell ref="A79:AE79"/>
    <mergeCell ref="A80:A82"/>
    <mergeCell ref="B80:C80"/>
    <mergeCell ref="D80:F80"/>
    <mergeCell ref="G80:T80"/>
    <mergeCell ref="U80:V80"/>
    <mergeCell ref="W80:Y80"/>
    <mergeCell ref="Z80:AB80"/>
    <mergeCell ref="AC80:AE80"/>
    <mergeCell ref="AA82:AE82"/>
    <mergeCell ref="B81:C82"/>
    <mergeCell ref="D81:F81"/>
    <mergeCell ref="G81:V81"/>
    <mergeCell ref="W81:Z81"/>
    <mergeCell ref="D82:F82"/>
    <mergeCell ref="G82:V82"/>
    <mergeCell ref="W82:Z82"/>
    <mergeCell ref="A83:AE83"/>
    <mergeCell ref="A84:A86"/>
    <mergeCell ref="B84:C84"/>
    <mergeCell ref="D84:F84"/>
    <mergeCell ref="G84:T84"/>
    <mergeCell ref="U84:V84"/>
    <mergeCell ref="W84:Y84"/>
    <mergeCell ref="Z84:AB84"/>
    <mergeCell ref="AC84:AE84"/>
    <mergeCell ref="AA86:AE86"/>
    <mergeCell ref="B85:C86"/>
    <mergeCell ref="D85:F85"/>
    <mergeCell ref="G85:V85"/>
    <mergeCell ref="W85:Z85"/>
    <mergeCell ref="D86:F86"/>
    <mergeCell ref="G86:V86"/>
    <mergeCell ref="W86:Z86"/>
    <mergeCell ref="A87:AE87"/>
    <mergeCell ref="A88:A90"/>
    <mergeCell ref="B88:C88"/>
    <mergeCell ref="D88:F88"/>
    <mergeCell ref="G88:T88"/>
    <mergeCell ref="U88:V88"/>
    <mergeCell ref="W88:Y88"/>
    <mergeCell ref="Z88:AB88"/>
    <mergeCell ref="AC88:AE88"/>
    <mergeCell ref="B93:C94"/>
    <mergeCell ref="D93:F93"/>
    <mergeCell ref="G93:V93"/>
    <mergeCell ref="W93:Z93"/>
    <mergeCell ref="D94:F94"/>
    <mergeCell ref="G94:V94"/>
    <mergeCell ref="W94:Z94"/>
    <mergeCell ref="AA90:AE90"/>
    <mergeCell ref="A91:AE91"/>
    <mergeCell ref="A92:A94"/>
    <mergeCell ref="B92:C92"/>
    <mergeCell ref="D92:F92"/>
    <mergeCell ref="G92:T92"/>
    <mergeCell ref="U92:V92"/>
    <mergeCell ref="W92:Y92"/>
    <mergeCell ref="Z92:AB92"/>
    <mergeCell ref="AC92:AE92"/>
    <mergeCell ref="B89:C90"/>
    <mergeCell ref="D89:F89"/>
    <mergeCell ref="G89:V89"/>
    <mergeCell ref="W89:Z89"/>
    <mergeCell ref="D90:F90"/>
    <mergeCell ref="G90:V90"/>
    <mergeCell ref="W90:Z90"/>
    <mergeCell ref="J104:N104"/>
    <mergeCell ref="O104:V104"/>
    <mergeCell ref="W104:AE104"/>
    <mergeCell ref="AA94:AE94"/>
    <mergeCell ref="G100:K100"/>
    <mergeCell ref="M100:Q100"/>
    <mergeCell ref="J102:N102"/>
    <mergeCell ref="O102:V102"/>
    <mergeCell ref="W102:AE102"/>
  </mergeCells>
  <phoneticPr fontId="1"/>
  <conditionalFormatting sqref="C6:J6">
    <cfRule type="containsBlanks" dxfId="95" priority="100">
      <formula>LEN(TRIM(C6))=0</formula>
    </cfRule>
  </conditionalFormatting>
  <conditionalFormatting sqref="G30">
    <cfRule type="containsBlanks" dxfId="94" priority="67">
      <formula>LEN(TRIM(G30))=0</formula>
    </cfRule>
  </conditionalFormatting>
  <conditionalFormatting sqref="G31">
    <cfRule type="containsText" dxfId="93" priority="70" operator="containsText" text="▼Select Field">
      <formula>NOT(ISERROR(SEARCH("▼Select Field",G31)))</formula>
    </cfRule>
  </conditionalFormatting>
  <conditionalFormatting sqref="G34">
    <cfRule type="containsBlanks" dxfId="92" priority="73">
      <formula>LEN(TRIM(G34))=0</formula>
    </cfRule>
  </conditionalFormatting>
  <conditionalFormatting sqref="G35">
    <cfRule type="containsText" dxfId="91" priority="62" operator="containsText" text="▼Select Field">
      <formula>NOT(ISERROR(SEARCH("▼Select Field",G35)))</formula>
    </cfRule>
  </conditionalFormatting>
  <conditionalFormatting sqref="G38 G42 G46 G50 G54 G58">
    <cfRule type="containsBlanks" dxfId="90" priority="64">
      <formula>LEN(TRIM(G38))=0</formula>
    </cfRule>
  </conditionalFormatting>
  <conditionalFormatting sqref="G39">
    <cfRule type="containsText" dxfId="89" priority="61" operator="containsText" text="▼Select Field">
      <formula>NOT(ISERROR(SEARCH("▼Select Field",G39)))</formula>
    </cfRule>
  </conditionalFormatting>
  <conditionalFormatting sqref="G43">
    <cfRule type="containsText" dxfId="88" priority="60" operator="containsText" text="▼Select Field">
      <formula>NOT(ISERROR(SEARCH("▼Select Field",G43)))</formula>
    </cfRule>
  </conditionalFormatting>
  <conditionalFormatting sqref="G47">
    <cfRule type="containsText" dxfId="87" priority="59" operator="containsText" text="▼Select Field">
      <formula>NOT(ISERROR(SEARCH("▼Select Field",G47)))</formula>
    </cfRule>
  </conditionalFormatting>
  <conditionalFormatting sqref="G51">
    <cfRule type="containsText" dxfId="86" priority="58" operator="containsText" text="▼Select Field">
      <formula>NOT(ISERROR(SEARCH("▼Select Field",G51)))</formula>
    </cfRule>
  </conditionalFormatting>
  <conditionalFormatting sqref="G55">
    <cfRule type="containsText" dxfId="85" priority="57" operator="containsText" text="▼Select Field">
      <formula>NOT(ISERROR(SEARCH("▼Select Field",G55)))</formula>
    </cfRule>
  </conditionalFormatting>
  <conditionalFormatting sqref="G59">
    <cfRule type="containsText" dxfId="84" priority="56" operator="containsText" text="▼Select Field">
      <formula>NOT(ISERROR(SEARCH("▼Select Field",G59)))</formula>
    </cfRule>
  </conditionalFormatting>
  <conditionalFormatting sqref="G64">
    <cfRule type="containsBlanks" dxfId="83" priority="54">
      <formula>LEN(TRIM(G64))=0</formula>
    </cfRule>
  </conditionalFormatting>
  <conditionalFormatting sqref="G65">
    <cfRule type="containsText" dxfId="82" priority="8" operator="containsText" text="▼Select">
      <formula>NOT(ISERROR(SEARCH("▼Select",G65)))</formula>
    </cfRule>
  </conditionalFormatting>
  <conditionalFormatting sqref="G66">
    <cfRule type="containsBlanks" dxfId="81" priority="52">
      <formula>LEN(TRIM(G66))=0</formula>
    </cfRule>
  </conditionalFormatting>
  <conditionalFormatting sqref="G68 G72 G76 G80 G84 G88 G92">
    <cfRule type="containsBlanks" dxfId="80" priority="30">
      <formula>LEN(TRIM(G68))=0</formula>
    </cfRule>
  </conditionalFormatting>
  <conditionalFormatting sqref="G69">
    <cfRule type="containsText" dxfId="79" priority="7" operator="containsText" text="▼Select">
      <formula>NOT(ISERROR(SEARCH("▼Select",G69)))</formula>
    </cfRule>
  </conditionalFormatting>
  <conditionalFormatting sqref="G70 G74 G78 G82 G86 G90 G94">
    <cfRule type="containsBlanks" dxfId="78" priority="28">
      <formula>LEN(TRIM(G70))=0</formula>
    </cfRule>
  </conditionalFormatting>
  <conditionalFormatting sqref="G73">
    <cfRule type="containsText" dxfId="77" priority="6" operator="containsText" text="▼Select">
      <formula>NOT(ISERROR(SEARCH("▼Select",G73)))</formula>
    </cfRule>
  </conditionalFormatting>
  <conditionalFormatting sqref="G77">
    <cfRule type="containsText" dxfId="76" priority="5" operator="containsText" text="▼Select">
      <formula>NOT(ISERROR(SEARCH("▼Select",G77)))</formula>
    </cfRule>
  </conditionalFormatting>
  <conditionalFormatting sqref="G81">
    <cfRule type="containsText" dxfId="75" priority="4" operator="containsText" text="▼Select">
      <formula>NOT(ISERROR(SEARCH("▼Select",G81)))</formula>
    </cfRule>
  </conditionalFormatting>
  <conditionalFormatting sqref="G85">
    <cfRule type="containsText" dxfId="74" priority="3" operator="containsText" text="▼Select">
      <formula>NOT(ISERROR(SEARCH("▼Select",G85)))</formula>
    </cfRule>
  </conditionalFormatting>
  <conditionalFormatting sqref="G89">
    <cfRule type="containsText" dxfId="73" priority="2" operator="containsText" text="▼Select">
      <formula>NOT(ISERROR(SEARCH("▼Select",G89)))</formula>
    </cfRule>
  </conditionalFormatting>
  <conditionalFormatting sqref="G93">
    <cfRule type="containsText" dxfId="72" priority="1" operator="containsText" text="▼Select">
      <formula>NOT(ISERROR(SEARCH("▼Select",G93)))</formula>
    </cfRule>
  </conditionalFormatting>
  <conditionalFormatting sqref="G99">
    <cfRule type="cellIs" dxfId="71" priority="83" operator="equal">
      <formula>""</formula>
    </cfRule>
  </conditionalFormatting>
  <conditionalFormatting sqref="G100">
    <cfRule type="cellIs" dxfId="70" priority="77" operator="equal">
      <formula>"yyyy/mm/dd"</formula>
    </cfRule>
  </conditionalFormatting>
  <conditionalFormatting sqref="G8:J8">
    <cfRule type="cellIs" dxfId="69" priority="85" operator="equal">
      <formula>"yyyy/mm/dd"</formula>
    </cfRule>
  </conditionalFormatting>
  <conditionalFormatting sqref="J5">
    <cfRule type="containsBlanks" dxfId="68" priority="97">
      <formula>LEN(TRIM(J5))=0</formula>
    </cfRule>
  </conditionalFormatting>
  <conditionalFormatting sqref="J102:N102">
    <cfRule type="cellIs" dxfId="67" priority="81" operator="equal">
      <formula>"yyyy/mm/dd"</formula>
    </cfRule>
  </conditionalFormatting>
  <conditionalFormatting sqref="J104:N104">
    <cfRule type="cellIs" dxfId="66" priority="80" operator="equal">
      <formula>"yyyy/mm/dd"</formula>
    </cfRule>
  </conditionalFormatting>
  <conditionalFormatting sqref="K8">
    <cfRule type="cellIs" dxfId="65" priority="88" operator="equal">
      <formula>"yyyy/mm/dd - yyyy/mm/dd"</formula>
    </cfRule>
  </conditionalFormatting>
  <conditionalFormatting sqref="L100:M100">
    <cfRule type="cellIs" dxfId="64" priority="76" operator="equal">
      <formula>"yyyy/mm/dd"</formula>
    </cfRule>
  </conditionalFormatting>
  <conditionalFormatting sqref="L8:O8">
    <cfRule type="cellIs" dxfId="63" priority="84" operator="equal">
      <formula>"yyyy/mm/dd"</formula>
    </cfRule>
  </conditionalFormatting>
  <conditionalFormatting sqref="N99">
    <cfRule type="cellIs" dxfId="62" priority="82" operator="equal">
      <formula>""</formula>
    </cfRule>
  </conditionalFormatting>
  <conditionalFormatting sqref="N6:AE6 E7:O7 U7:V7">
    <cfRule type="containsBlanks" dxfId="61" priority="101">
      <formula>LEN(TRIM(E6))=0</formula>
    </cfRule>
  </conditionalFormatting>
  <conditionalFormatting sqref="Q9:Q11">
    <cfRule type="cellIs" dxfId="60" priority="92" operator="equal">
      <formula>"▼選択"</formula>
    </cfRule>
  </conditionalFormatting>
  <conditionalFormatting sqref="Q9:U9">
    <cfRule type="cellIs" dxfId="59" priority="86" operator="equal">
      <formula>"▼Select"</formula>
    </cfRule>
  </conditionalFormatting>
  <conditionalFormatting sqref="R10:R11">
    <cfRule type="containsBlanks" dxfId="58" priority="91">
      <formula>LEN(TRIM(R10))=0</formula>
    </cfRule>
  </conditionalFormatting>
  <conditionalFormatting sqref="S5">
    <cfRule type="containsBlanks" dxfId="57" priority="98">
      <formula>LEN(TRIM(S5))=0</formula>
    </cfRule>
  </conditionalFormatting>
  <conditionalFormatting sqref="S10">
    <cfRule type="containsBlanks" dxfId="56" priority="95">
      <formula>LEN(TRIM(S10))=0</formula>
    </cfRule>
  </conditionalFormatting>
  <conditionalFormatting sqref="W8">
    <cfRule type="cellIs" dxfId="55" priority="90" operator="equal">
      <formula>"▼選択"</formula>
    </cfRule>
  </conditionalFormatting>
  <conditionalFormatting sqref="W30">
    <cfRule type="containsBlanks" dxfId="54" priority="66">
      <formula>LEN(TRIM(W30))=0</formula>
    </cfRule>
  </conditionalFormatting>
  <conditionalFormatting sqref="W32">
    <cfRule type="containsBlanks" dxfId="53" priority="69">
      <formula>LEN(TRIM(W32))=0</formula>
    </cfRule>
  </conditionalFormatting>
  <conditionalFormatting sqref="W34">
    <cfRule type="containsBlanks" dxfId="52" priority="72">
      <formula>LEN(TRIM(W34))=0</formula>
    </cfRule>
  </conditionalFormatting>
  <conditionalFormatting sqref="W36">
    <cfRule type="containsBlanks" dxfId="51" priority="75">
      <formula>LEN(TRIM(W36))=0</formula>
    </cfRule>
  </conditionalFormatting>
  <conditionalFormatting sqref="W38 W42 W46 W50 W54 W58">
    <cfRule type="containsBlanks" dxfId="50" priority="63">
      <formula>LEN(TRIM(W38))=0</formula>
    </cfRule>
  </conditionalFormatting>
  <conditionalFormatting sqref="W40 W44 W48 W52 W56 W60">
    <cfRule type="containsBlanks" dxfId="49" priority="65">
      <formula>LEN(TRIM(W40))=0</formula>
    </cfRule>
  </conditionalFormatting>
  <conditionalFormatting sqref="W64">
    <cfRule type="containsBlanks" dxfId="48" priority="53">
      <formula>LEN(TRIM(W64))=0</formula>
    </cfRule>
  </conditionalFormatting>
  <conditionalFormatting sqref="W66">
    <cfRule type="containsBlanks" dxfId="47" priority="55">
      <formula>LEN(TRIM(W66))=0</formula>
    </cfRule>
  </conditionalFormatting>
  <conditionalFormatting sqref="W68 W72 W76 W80 W84 W88 W92">
    <cfRule type="containsBlanks" dxfId="46" priority="29">
      <formula>LEN(TRIM(W68))=0</formula>
    </cfRule>
  </conditionalFormatting>
  <conditionalFormatting sqref="W70 W74 W78 W82 W86 W90 W94">
    <cfRule type="containsBlanks" dxfId="45" priority="31">
      <formula>LEN(TRIM(W70))=0</formula>
    </cfRule>
  </conditionalFormatting>
  <conditionalFormatting sqref="W102">
    <cfRule type="containsBlanks" dxfId="44" priority="79">
      <formula>LEN(TRIM(W102))=0</formula>
    </cfRule>
  </conditionalFormatting>
  <conditionalFormatting sqref="W104">
    <cfRule type="containsBlanks" dxfId="43" priority="78">
      <formula>LEN(TRIM(W104))=0</formula>
    </cfRule>
  </conditionalFormatting>
  <conditionalFormatting sqref="W8:AE8">
    <cfRule type="cellIs" dxfId="42" priority="87" operator="equal">
      <formula>"▼Select"</formula>
    </cfRule>
  </conditionalFormatting>
  <conditionalFormatting sqref="X5">
    <cfRule type="containsBlanks" dxfId="41" priority="99">
      <formula>LEN(TRIM(X5))=0</formula>
    </cfRule>
  </conditionalFormatting>
  <conditionalFormatting sqref="Z30">
    <cfRule type="containsBlanks" dxfId="40" priority="71">
      <formula>LEN(TRIM(Z30))=0</formula>
    </cfRule>
  </conditionalFormatting>
  <conditionalFormatting sqref="Z34">
    <cfRule type="containsBlanks" dxfId="39" priority="50">
      <formula>LEN(TRIM(Z34))=0</formula>
    </cfRule>
  </conditionalFormatting>
  <conditionalFormatting sqref="Z38">
    <cfRule type="containsBlanks" dxfId="38" priority="48">
      <formula>LEN(TRIM(Z38))=0</formula>
    </cfRule>
  </conditionalFormatting>
  <conditionalFormatting sqref="Z42">
    <cfRule type="containsBlanks" dxfId="37" priority="46">
      <formula>LEN(TRIM(Z42))=0</formula>
    </cfRule>
  </conditionalFormatting>
  <conditionalFormatting sqref="Z46">
    <cfRule type="containsBlanks" dxfId="36" priority="44">
      <formula>LEN(TRIM(Z46))=0</formula>
    </cfRule>
  </conditionalFormatting>
  <conditionalFormatting sqref="Z50">
    <cfRule type="containsBlanks" dxfId="35" priority="42">
      <formula>LEN(TRIM(Z50))=0</formula>
    </cfRule>
  </conditionalFormatting>
  <conditionalFormatting sqref="Z54">
    <cfRule type="containsBlanks" dxfId="34" priority="33">
      <formula>LEN(TRIM(Z54))=0</formula>
    </cfRule>
  </conditionalFormatting>
  <conditionalFormatting sqref="Z58">
    <cfRule type="containsBlanks" dxfId="33" priority="40">
      <formula>LEN(TRIM(Z58))=0</formula>
    </cfRule>
  </conditionalFormatting>
  <conditionalFormatting sqref="Z64">
    <cfRule type="containsBlanks" dxfId="32" priority="38">
      <formula>LEN(TRIM(Z64))=0</formula>
    </cfRule>
  </conditionalFormatting>
  <conditionalFormatting sqref="Z68 Z72 Z76 Z80 Z84 Z88 Z92">
    <cfRule type="containsBlanks" dxfId="31" priority="27">
      <formula>LEN(TRIM(Z68))=0</formula>
    </cfRule>
  </conditionalFormatting>
  <conditionalFormatting sqref="Z2:AE2">
    <cfRule type="cellIs" dxfId="30" priority="89" operator="equal">
      <formula>"yyyy/mm/dd"</formula>
    </cfRule>
  </conditionalFormatting>
  <conditionalFormatting sqref="AA65">
    <cfRule type="containsBlanks" dxfId="29" priority="36">
      <formula>LEN(TRIM(AA65))=0</formula>
    </cfRule>
  </conditionalFormatting>
  <conditionalFormatting sqref="AA69 AA73 AA77 AA81 AA85 AA89 AA93">
    <cfRule type="containsBlanks" dxfId="28" priority="25">
      <formula>LEN(TRIM(AA69))=0</formula>
    </cfRule>
  </conditionalFormatting>
  <conditionalFormatting sqref="AA32:AC32">
    <cfRule type="containsBlanks" dxfId="27" priority="68">
      <formula>LEN(TRIM(AA32))=0</formula>
    </cfRule>
  </conditionalFormatting>
  <conditionalFormatting sqref="AA36:AC36">
    <cfRule type="containsBlanks" dxfId="26" priority="74">
      <formula>LEN(TRIM(AA36))=0</formula>
    </cfRule>
  </conditionalFormatting>
  <conditionalFormatting sqref="AA40:AC40">
    <cfRule type="containsBlanks" dxfId="25" priority="22">
      <formula>LEN(TRIM(AA40))=0</formula>
    </cfRule>
  </conditionalFormatting>
  <conditionalFormatting sqref="AA44:AC44">
    <cfRule type="containsBlanks" dxfId="24" priority="21">
      <formula>LEN(TRIM(AA44))=0</formula>
    </cfRule>
  </conditionalFormatting>
  <conditionalFormatting sqref="AA48:AC48">
    <cfRule type="containsBlanks" dxfId="23" priority="20">
      <formula>LEN(TRIM(AA48))=0</formula>
    </cfRule>
  </conditionalFormatting>
  <conditionalFormatting sqref="AA52:AC52">
    <cfRule type="containsBlanks" dxfId="22" priority="19">
      <formula>LEN(TRIM(AA52))=0</formula>
    </cfRule>
  </conditionalFormatting>
  <conditionalFormatting sqref="AA56:AC56">
    <cfRule type="containsBlanks" dxfId="21" priority="18">
      <formula>LEN(TRIM(AA56))=0</formula>
    </cfRule>
  </conditionalFormatting>
  <conditionalFormatting sqref="AA60:AC60">
    <cfRule type="containsBlanks" dxfId="20" priority="17">
      <formula>LEN(TRIM(AA60))=0</formula>
    </cfRule>
  </conditionalFormatting>
  <conditionalFormatting sqref="AA66:AC66">
    <cfRule type="containsBlanks" dxfId="19" priority="16">
      <formula>LEN(TRIM(AA66))=0</formula>
    </cfRule>
  </conditionalFormatting>
  <conditionalFormatting sqref="AA70:AC70">
    <cfRule type="containsBlanks" dxfId="18" priority="15">
      <formula>LEN(TRIM(AA70))=0</formula>
    </cfRule>
  </conditionalFormatting>
  <conditionalFormatting sqref="AA74:AC74">
    <cfRule type="containsBlanks" dxfId="17" priority="14">
      <formula>LEN(TRIM(AA74))=0</formula>
    </cfRule>
  </conditionalFormatting>
  <conditionalFormatting sqref="AA78:AC78">
    <cfRule type="containsBlanks" dxfId="16" priority="13">
      <formula>LEN(TRIM(AA78))=0</formula>
    </cfRule>
  </conditionalFormatting>
  <conditionalFormatting sqref="AA82:AC82">
    <cfRule type="containsBlanks" dxfId="15" priority="12">
      <formula>LEN(TRIM(AA82))=0</formula>
    </cfRule>
  </conditionalFormatting>
  <conditionalFormatting sqref="AA86:AC86">
    <cfRule type="containsBlanks" dxfId="14" priority="11">
      <formula>LEN(TRIM(AA86))=0</formula>
    </cfRule>
  </conditionalFormatting>
  <conditionalFormatting sqref="AA90:AC90">
    <cfRule type="containsBlanks" dxfId="13" priority="10">
      <formula>LEN(TRIM(AA90))=0</formula>
    </cfRule>
  </conditionalFormatting>
  <conditionalFormatting sqref="AA94:AC94">
    <cfRule type="containsBlanks" dxfId="12" priority="9">
      <formula>LEN(TRIM(AA94))=0</formula>
    </cfRule>
  </conditionalFormatting>
  <conditionalFormatting sqref="AC30">
    <cfRule type="containsBlanks" dxfId="11" priority="51">
      <formula>LEN(TRIM(AC30))=0</formula>
    </cfRule>
  </conditionalFormatting>
  <conditionalFormatting sqref="AC34">
    <cfRule type="containsBlanks" dxfId="10" priority="49">
      <formula>LEN(TRIM(AC34))=0</formula>
    </cfRule>
  </conditionalFormatting>
  <conditionalFormatting sqref="AC38">
    <cfRule type="containsBlanks" dxfId="9" priority="47">
      <formula>LEN(TRIM(AC38))=0</formula>
    </cfRule>
  </conditionalFormatting>
  <conditionalFormatting sqref="AC42">
    <cfRule type="containsBlanks" dxfId="8" priority="45">
      <formula>LEN(TRIM(AC42))=0</formula>
    </cfRule>
  </conditionalFormatting>
  <conditionalFormatting sqref="AC46">
    <cfRule type="containsBlanks" dxfId="7" priority="43">
      <formula>LEN(TRIM(AC46))=0</formula>
    </cfRule>
  </conditionalFormatting>
  <conditionalFormatting sqref="AC50">
    <cfRule type="containsBlanks" dxfId="6" priority="41">
      <formula>LEN(TRIM(AC50))=0</formula>
    </cfRule>
  </conditionalFormatting>
  <conditionalFormatting sqref="AC54">
    <cfRule type="containsBlanks" dxfId="5" priority="32">
      <formula>LEN(TRIM(AC54))=0</formula>
    </cfRule>
  </conditionalFormatting>
  <conditionalFormatting sqref="AC58">
    <cfRule type="containsBlanks" dxfId="4" priority="39">
      <formula>LEN(TRIM(AC58))=0</formula>
    </cfRule>
  </conditionalFormatting>
  <conditionalFormatting sqref="AC64:AC65">
    <cfRule type="containsBlanks" dxfId="3" priority="35">
      <formula>LEN(TRIM(AC64))=0</formula>
    </cfRule>
  </conditionalFormatting>
  <conditionalFormatting sqref="AC68:AC69 AC72:AC73 AC76:AC77 AC80:AC81 AC84:AC85 AC88:AC89 AC92:AC93">
    <cfRule type="containsBlanks" dxfId="2" priority="24">
      <formula>LEN(TRIM(AC68))=0</formula>
    </cfRule>
  </conditionalFormatting>
  <conditionalFormatting sqref="AE65">
    <cfRule type="containsBlanks" dxfId="1" priority="34">
      <formula>LEN(TRIM(AE65))=0</formula>
    </cfRule>
  </conditionalFormatting>
  <conditionalFormatting sqref="AE69 AE73 AE77 AE81 AE85 AE89 AE93">
    <cfRule type="containsBlanks" dxfId="0" priority="23">
      <formula>LEN(TRIM(AE69))=0</formula>
    </cfRule>
  </conditionalFormatting>
  <hyperlinks>
    <hyperlink ref="K24:Y24" r:id="rId1" display="Course Registration Guide for PEARL" xr:uid="{00000000-0004-0000-0300-000000000000}"/>
  </hyperlinks>
  <pageMargins left="0.45" right="0.39370078740157483" top="0.35433070866141736" bottom="0.35433070866141736" header="0.31496062992125984" footer="0.31496062992125984"/>
  <pageSetup paperSize="9" fitToHeight="0" orientation="portrait" r:id="rId2"/>
  <rowBreaks count="1" manualBreakCount="1">
    <brk id="103" max="30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'drop down list'!$D$1:$D$6</xm:f>
          </x14:formula1>
          <xm:sqref>G65 G69 G73 G77 G81 G85 G89 G93</xm:sqref>
        </x14:dataValidation>
        <x14:dataValidation type="list" allowBlank="1" showInputMessage="1" showErrorMessage="1" xr:uid="{00000000-0002-0000-0300-000001000000}">
          <x14:formula1>
            <xm:f>'drop down list'!$C$1:$C$3</xm:f>
          </x14:formula1>
          <xm:sqref>Q9</xm:sqref>
        </x14:dataValidation>
        <x14:dataValidation type="list" allowBlank="1" showInputMessage="1" showErrorMessage="1" xr:uid="{00000000-0002-0000-0300-000002000000}">
          <x14:formula1>
            <xm:f>'drop down list'!$B$1:$B$4</xm:f>
          </x14:formula1>
          <xm:sqref>W8</xm:sqref>
        </x14:dataValidation>
        <x14:dataValidation type="list" allowBlank="1" showInputMessage="1" showErrorMessage="1" xr:uid="{00000000-0002-0000-0300-000003000000}">
          <x14:formula1>
            <xm:f>'drop down list'!$A$1:$A$3</xm:f>
          </x14:formula1>
          <xm:sqref>G12:H12</xm:sqref>
        </x14:dataValidation>
        <x14:dataValidation type="list" allowBlank="1" showInputMessage="1" showErrorMessage="1" xr:uid="{00000000-0002-0000-0300-000004000000}">
          <x14:formula1>
            <xm:f>'drop down list'!$F$1:$F$13</xm:f>
          </x14:formula1>
          <xm:sqref>G55 G31 G35 G39 G43 G47 G51 G59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zoomScale="115" zoomScaleNormal="115" workbookViewId="0">
      <selection activeCell="D14" sqref="D14"/>
    </sheetView>
  </sheetViews>
  <sheetFormatPr defaultRowHeight="13.5"/>
  <cols>
    <col min="2" max="2" width="33.625" bestFit="1" customWidth="1"/>
    <col min="3" max="3" width="10.125" bestFit="1" customWidth="1"/>
    <col min="4" max="4" width="37.625" bestFit="1" customWidth="1"/>
    <col min="6" max="6" width="63.125" bestFit="1" customWidth="1"/>
    <col min="7" max="7" width="64.25" bestFit="1" customWidth="1"/>
    <col min="8" max="10" width="3.75" bestFit="1" customWidth="1"/>
    <col min="11" max="11" width="6.75" bestFit="1" customWidth="1"/>
  </cols>
  <sheetData>
    <row r="1" spans="1:11">
      <c r="A1" t="s">
        <v>58</v>
      </c>
      <c r="B1" t="s">
        <v>58</v>
      </c>
      <c r="C1" t="s">
        <v>58</v>
      </c>
      <c r="D1" t="s">
        <v>151</v>
      </c>
      <c r="E1" t="s">
        <v>58</v>
      </c>
      <c r="F1" t="s">
        <v>151</v>
      </c>
      <c r="G1" s="37" t="s">
        <v>159</v>
      </c>
      <c r="H1" s="37"/>
      <c r="I1" s="37"/>
      <c r="J1" s="37"/>
      <c r="K1" s="37"/>
    </row>
    <row r="2" spans="1:11">
      <c r="A2" t="s">
        <v>3</v>
      </c>
      <c r="B2" t="s">
        <v>59</v>
      </c>
      <c r="C2" t="s">
        <v>68</v>
      </c>
      <c r="D2" t="s">
        <v>62</v>
      </c>
      <c r="E2" t="s">
        <v>64</v>
      </c>
      <c r="F2" s="37" t="s">
        <v>137</v>
      </c>
      <c r="G2" s="37" t="s">
        <v>149</v>
      </c>
      <c r="H2" s="37" t="s">
        <v>124</v>
      </c>
      <c r="I2" s="37" t="s">
        <v>125</v>
      </c>
      <c r="J2" s="37" t="s">
        <v>154</v>
      </c>
      <c r="K2" s="37" t="s">
        <v>126</v>
      </c>
    </row>
    <row r="3" spans="1:11">
      <c r="B3" t="s">
        <v>60</v>
      </c>
      <c r="C3" t="s">
        <v>69</v>
      </c>
      <c r="D3" t="s">
        <v>63</v>
      </c>
      <c r="E3" t="s">
        <v>65</v>
      </c>
      <c r="F3" s="37" t="s">
        <v>138</v>
      </c>
      <c r="G3" s="37" t="s">
        <v>149</v>
      </c>
      <c r="H3" s="37" t="s">
        <v>124</v>
      </c>
      <c r="I3" s="37" t="s">
        <v>127</v>
      </c>
      <c r="J3" s="37" t="s">
        <v>154</v>
      </c>
      <c r="K3" s="37" t="s">
        <v>126</v>
      </c>
    </row>
    <row r="4" spans="1:11">
      <c r="B4" t="s">
        <v>61</v>
      </c>
      <c r="D4" t="s">
        <v>227</v>
      </c>
      <c r="E4" t="s">
        <v>66</v>
      </c>
      <c r="F4" s="37" t="s">
        <v>140</v>
      </c>
      <c r="G4" s="37" t="s">
        <v>149</v>
      </c>
      <c r="H4" s="37" t="s">
        <v>124</v>
      </c>
      <c r="I4" s="37" t="s">
        <v>128</v>
      </c>
      <c r="J4" s="37" t="s">
        <v>154</v>
      </c>
      <c r="K4" s="37" t="s">
        <v>126</v>
      </c>
    </row>
    <row r="5" spans="1:11">
      <c r="D5" t="s">
        <v>226</v>
      </c>
      <c r="F5" s="37" t="s">
        <v>139</v>
      </c>
      <c r="G5" s="37" t="s">
        <v>149</v>
      </c>
      <c r="H5" s="37" t="s">
        <v>124</v>
      </c>
      <c r="I5" s="37" t="s">
        <v>128</v>
      </c>
      <c r="J5" s="37" t="s">
        <v>155</v>
      </c>
      <c r="K5" s="37" t="s">
        <v>126</v>
      </c>
    </row>
    <row r="6" spans="1:11">
      <c r="D6" t="s">
        <v>67</v>
      </c>
      <c r="F6" s="37" t="s">
        <v>141</v>
      </c>
      <c r="G6" s="2" t="s">
        <v>152</v>
      </c>
      <c r="H6" s="37" t="s">
        <v>129</v>
      </c>
      <c r="I6" s="37" t="s">
        <v>125</v>
      </c>
      <c r="J6" s="37" t="s">
        <v>154</v>
      </c>
      <c r="K6" s="37" t="s">
        <v>130</v>
      </c>
    </row>
    <row r="7" spans="1:11">
      <c r="F7" s="37" t="s">
        <v>142</v>
      </c>
      <c r="G7" s="2" t="s">
        <v>152</v>
      </c>
      <c r="H7" s="37" t="s">
        <v>129</v>
      </c>
      <c r="I7" s="37" t="s">
        <v>131</v>
      </c>
      <c r="J7" s="37" t="s">
        <v>154</v>
      </c>
      <c r="K7" s="37" t="s">
        <v>130</v>
      </c>
    </row>
    <row r="8" spans="1:11">
      <c r="F8" s="37" t="s">
        <v>143</v>
      </c>
      <c r="G8" s="2" t="s">
        <v>152</v>
      </c>
      <c r="H8" s="37" t="s">
        <v>129</v>
      </c>
      <c r="I8" s="37" t="s">
        <v>132</v>
      </c>
      <c r="J8" s="37" t="s">
        <v>154</v>
      </c>
      <c r="K8" s="37" t="s">
        <v>130</v>
      </c>
    </row>
    <row r="9" spans="1:11">
      <c r="F9" s="37" t="s">
        <v>144</v>
      </c>
      <c r="G9" s="2" t="s">
        <v>153</v>
      </c>
      <c r="H9" s="37" t="s">
        <v>133</v>
      </c>
      <c r="I9" s="37" t="s">
        <v>131</v>
      </c>
      <c r="J9" s="37" t="s">
        <v>154</v>
      </c>
      <c r="K9" s="37" t="s">
        <v>134</v>
      </c>
    </row>
    <row r="10" spans="1:11">
      <c r="F10" s="37" t="s">
        <v>145</v>
      </c>
      <c r="G10" s="2" t="s">
        <v>153</v>
      </c>
      <c r="H10" s="37" t="s">
        <v>133</v>
      </c>
      <c r="I10" s="37" t="s">
        <v>135</v>
      </c>
      <c r="J10" s="37" t="s">
        <v>154</v>
      </c>
      <c r="K10" s="37" t="s">
        <v>134</v>
      </c>
    </row>
    <row r="11" spans="1:11">
      <c r="F11" s="37" t="s">
        <v>146</v>
      </c>
      <c r="G11" s="2" t="s">
        <v>153</v>
      </c>
      <c r="H11" s="37" t="s">
        <v>133</v>
      </c>
      <c r="I11" s="37" t="s">
        <v>136</v>
      </c>
      <c r="J11" s="37" t="s">
        <v>154</v>
      </c>
      <c r="K11" s="37" t="s">
        <v>134</v>
      </c>
    </row>
    <row r="12" spans="1:11">
      <c r="F12" s="37" t="s">
        <v>147</v>
      </c>
      <c r="G12" s="2" t="s">
        <v>153</v>
      </c>
      <c r="H12" s="37" t="s">
        <v>133</v>
      </c>
      <c r="I12" s="37" t="s">
        <v>136</v>
      </c>
      <c r="J12" s="37" t="s">
        <v>155</v>
      </c>
      <c r="K12" s="37" t="s">
        <v>134</v>
      </c>
    </row>
    <row r="13" spans="1:11">
      <c r="F13" s="37" t="s">
        <v>148</v>
      </c>
      <c r="G13" s="2" t="s">
        <v>153</v>
      </c>
      <c r="H13" s="37" t="s">
        <v>133</v>
      </c>
      <c r="I13" s="37" t="s">
        <v>133</v>
      </c>
      <c r="J13" s="37" t="s">
        <v>154</v>
      </c>
      <c r="K13" s="37" t="s">
        <v>134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■Application for the Transfer</vt:lpstr>
      <vt:lpstr>■List of Class Times</vt:lpstr>
      <vt:lpstr>example</vt:lpstr>
      <vt:lpstr>会議資料イメージ</vt:lpstr>
      <vt:lpstr>drop down list</vt:lpstr>
      <vt:lpstr>'■Application for the Transfer'!Print_Area</vt:lpstr>
      <vt:lpstr>'■List of Class Times'!Print_Area</vt:lpstr>
      <vt:lpstr>example!Print_Area</vt:lpstr>
      <vt:lpstr>会議資料イメージ!Print_Area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2025-03-31T08:53:37Z</dcterms:modified>
</cp:coreProperties>
</file>