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2BEB791B-0CE7-4C26-B3CC-33072985326E}" xr6:coauthVersionLast="36" xr6:coauthVersionMax="36" xr10:uidLastSave="{00000000-0000-0000-0000-000000000000}"/>
  <bookViews>
    <workbookView xWindow="0" yWindow="0" windowWidth="19200" windowHeight="8565" xr2:uid="{00000000-000D-0000-FFFF-FFFF00000000}"/>
  </bookViews>
  <sheets>
    <sheet name="■認定願" sheetId="7" r:id="rId1"/>
    <sheet name="■時間数一覧" sheetId="4" r:id="rId2"/>
    <sheet name="入力例" sheetId="8" r:id="rId3"/>
    <sheet name="会議資料イメージ" sheetId="9" r:id="rId4"/>
    <sheet name="ドロップダウンリスト" sheetId="2" r:id="rId5"/>
  </sheets>
  <definedNames>
    <definedName name="_xlnm.Print_Area" localSheetId="1">■時間数一覧!$A$1:$H$21</definedName>
    <definedName name="_xlnm.Print_Area" localSheetId="0">■認定願!$A$1:$AE$104</definedName>
    <definedName name="_xlnm.Print_Area" localSheetId="3">会議資料イメージ!$A$1:$AE$102</definedName>
    <definedName name="_xlnm.Print_Area" localSheetId="2">入力例!$A$1:$AE$104</definedName>
  </definedNames>
  <calcPr calcId="191029"/>
</workbook>
</file>

<file path=xl/calcChain.xml><?xml version="1.0" encoding="utf-8"?>
<calcChain xmlns="http://schemas.openxmlformats.org/spreadsheetml/2006/main">
  <c r="AF32" i="7" l="1"/>
  <c r="P99" i="8" l="1"/>
  <c r="P99" i="7"/>
  <c r="N99" i="8"/>
  <c r="N99" i="7"/>
  <c r="K99" i="8"/>
  <c r="K99" i="7"/>
  <c r="H99" i="8"/>
  <c r="H99" i="7"/>
  <c r="F99" i="8"/>
  <c r="F99" i="7"/>
  <c r="B99" i="8"/>
  <c r="B99" i="7"/>
  <c r="AF94" i="8"/>
  <c r="AF90" i="8"/>
  <c r="AF86" i="8"/>
  <c r="AF82" i="8"/>
  <c r="AF78" i="8"/>
  <c r="AF74" i="8"/>
  <c r="AF70" i="8"/>
  <c r="AF66" i="8"/>
  <c r="AF60" i="8"/>
  <c r="AF56" i="8"/>
  <c r="AF52" i="8"/>
  <c r="AF48" i="8"/>
  <c r="AF44" i="8"/>
  <c r="AF40" i="8"/>
  <c r="AF36" i="8"/>
  <c r="AF32" i="8"/>
  <c r="F98" i="8" s="1"/>
  <c r="AA51" i="7"/>
  <c r="AF94" i="7"/>
  <c r="AF90" i="7"/>
  <c r="AF86" i="7"/>
  <c r="AF82" i="7"/>
  <c r="AF78" i="7"/>
  <c r="AF74" i="7"/>
  <c r="AF70" i="7"/>
  <c r="AF66" i="7"/>
  <c r="AF60" i="7"/>
  <c r="AF56" i="7"/>
  <c r="AF52" i="7"/>
  <c r="AF48" i="7"/>
  <c r="AF44" i="7"/>
  <c r="AF40" i="7"/>
  <c r="AF36" i="7"/>
  <c r="J98" i="7" l="1"/>
  <c r="F98" i="7"/>
  <c r="H60" i="9"/>
  <c r="AA59" i="9"/>
  <c r="H56" i="9"/>
  <c r="AA55" i="9"/>
  <c r="H52" i="9"/>
  <c r="AA51" i="9"/>
  <c r="H48" i="9"/>
  <c r="AA47" i="9"/>
  <c r="H44" i="9"/>
  <c r="AA43" i="9"/>
  <c r="H40" i="9"/>
  <c r="AA39" i="9"/>
  <c r="H36" i="9"/>
  <c r="AA35" i="9"/>
  <c r="H32" i="9"/>
  <c r="AA31" i="9"/>
  <c r="H60" i="8" l="1"/>
  <c r="AA59" i="8"/>
  <c r="H56" i="8"/>
  <c r="AA55" i="8"/>
  <c r="H52" i="8"/>
  <c r="AA51" i="8"/>
  <c r="H48" i="8"/>
  <c r="AA47" i="8"/>
  <c r="H44" i="8"/>
  <c r="AA43" i="8"/>
  <c r="H40" i="8"/>
  <c r="AA39" i="8"/>
  <c r="H36" i="8"/>
  <c r="AA35" i="8"/>
  <c r="H32" i="8"/>
  <c r="AA31" i="8"/>
  <c r="G3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AA59" i="7"/>
  <c r="AA55" i="7"/>
  <c r="AA47" i="7"/>
  <c r="AA43" i="7"/>
  <c r="AA39" i="7"/>
  <c r="AA35" i="7"/>
  <c r="AL59" i="7"/>
  <c r="AN59" i="7" s="1"/>
  <c r="AL55" i="7"/>
  <c r="AN55" i="7" s="1"/>
  <c r="AL51" i="7"/>
  <c r="AN51" i="7" s="1"/>
  <c r="AL47" i="7"/>
  <c r="AN47" i="7" s="1"/>
  <c r="AL43" i="7"/>
  <c r="AN43" i="7" s="1"/>
  <c r="AL39" i="7"/>
  <c r="AN39" i="7" s="1"/>
  <c r="AL35" i="7"/>
  <c r="AN35" i="7" s="1"/>
  <c r="AL31" i="7"/>
  <c r="AN31" i="7" s="1"/>
  <c r="H60" i="7"/>
  <c r="H56" i="7"/>
  <c r="H52" i="7"/>
  <c r="H48" i="7"/>
  <c r="H44" i="7"/>
  <c r="H40" i="7"/>
  <c r="H36" i="7"/>
  <c r="AA31" i="7"/>
  <c r="H32" i="7"/>
  <c r="AQ106" i="7" l="1"/>
  <c r="AQ105" i="7"/>
  <c r="AQ104" i="7"/>
  <c r="AQ103" i="7"/>
  <c r="AQ102" i="7"/>
  <c r="AQ101" i="7"/>
  <c r="AQ100" i="7"/>
  <c r="AQ99" i="7"/>
  <c r="AN93" i="7"/>
  <c r="AN89" i="7"/>
  <c r="AN85" i="7"/>
  <c r="AN81" i="7"/>
  <c r="AN77" i="7"/>
  <c r="AN73" i="7"/>
  <c r="AN69" i="7"/>
  <c r="AN6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3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取得単位数はcredits, ECTSも含めて記載する事。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30" authorId="0" shapeId="0" xr:uid="{D2A8C08B-66C1-42F1-9327-9EDB34A35C8D}">
      <text>
        <r>
          <rPr>
            <b/>
            <sz val="9"/>
            <color indexed="81"/>
            <rFont val="MS P ゴシック"/>
            <family val="3"/>
            <charset val="128"/>
          </rPr>
          <t>取得単位数はcredits, ECTSも含めて記載する事。</t>
        </r>
      </text>
    </comment>
  </commentList>
</comments>
</file>

<file path=xl/sharedStrings.xml><?xml version="1.0" encoding="utf-8"?>
<sst xmlns="http://schemas.openxmlformats.org/spreadsheetml/2006/main" count="1275" uniqueCount="273">
  <si>
    <t>外国の大学における取得単位認定願・在学期間算入願</t>
    <phoneticPr fontId="1"/>
  </si>
  <si>
    <t>以下のとおり，外国の大学で取得した単位の認定、在学期間の算入を申請いたします。</t>
  </si>
  <si>
    <t>通番</t>
    <rPh sb="0" eb="1">
      <t>ツウ</t>
    </rPh>
    <rPh sb="1" eb="2">
      <t>バン</t>
    </rPh>
    <phoneticPr fontId="1"/>
  </si>
  <si>
    <t>経済学部</t>
    <phoneticPr fontId="1"/>
  </si>
  <si>
    <t>年</t>
    <phoneticPr fontId="1"/>
  </si>
  <si>
    <t>携帯電話：</t>
    <phoneticPr fontId="1"/>
  </si>
  <si>
    <t>090-1234-5678</t>
    <phoneticPr fontId="1"/>
  </si>
  <si>
    <t>e-mail：</t>
    <phoneticPr fontId="1"/>
  </si>
  <si>
    <t>留学先大学：</t>
    <phoneticPr fontId="1"/>
  </si>
  <si>
    <t>（国名：</t>
    <phoneticPr fontId="1"/>
  </si>
  <si>
    <t>留学許可期間：</t>
    <phoneticPr fontId="1"/>
  </si>
  <si>
    <t>月</t>
    <phoneticPr fontId="1"/>
  </si>
  <si>
    <t>日</t>
  </si>
  <si>
    <t>1</t>
    <phoneticPr fontId="1"/>
  </si>
  <si>
    <t>①留学先大学の成績証明書原本および講義の内容・総時間が分かるもの（講義要綱等）</t>
    <rPh sb="12" eb="14">
      <t>ゲンポン</t>
    </rPh>
    <rPh sb="23" eb="24">
      <t>ソウ</t>
    </rPh>
    <rPh sb="24" eb="26">
      <t>ジカン</t>
    </rPh>
    <phoneticPr fontId="1"/>
  </si>
  <si>
    <t>留学形態：</t>
    <rPh sb="0" eb="2">
      <t>リュウガク</t>
    </rPh>
    <rPh sb="2" eb="4">
      <t>ケイタイ</t>
    </rPh>
    <phoneticPr fontId="1"/>
  </si>
  <si>
    <t>）</t>
    <phoneticPr fontId="1"/>
  </si>
  <si>
    <t xml:space="preserve">)単位 </t>
  </si>
  <si>
    <t>東京工業大学設置科目履修歴：(</t>
  </si>
  <si>
    <t>留学期間の在学年数への算入：</t>
    <phoneticPr fontId="1"/>
  </si>
  <si>
    <t>取得済　</t>
    <phoneticPr fontId="1"/>
  </si>
  <si>
    <t>(</t>
    <phoneticPr fontId="1"/>
  </si>
  <si>
    <t>)単位不足</t>
  </si>
  <si>
    <t>進級・卒業必要単位</t>
    <phoneticPr fontId="1"/>
  </si>
  <si>
    <t>▼選択</t>
    <rPh sb="1" eb="3">
      <t>センタク</t>
    </rPh>
    <phoneticPr fontId="1"/>
  </si>
  <si>
    <t>○</t>
  </si>
  <si>
    <t>○</t>
    <phoneticPr fontId="1"/>
  </si>
  <si>
    <t>私費</t>
    <rPh sb="0" eb="2">
      <t>シヒ</t>
    </rPh>
    <phoneticPr fontId="1"/>
  </si>
  <si>
    <t>組</t>
    <phoneticPr fontId="1"/>
  </si>
  <si>
    <t>学籍番号：</t>
    <phoneticPr fontId="1"/>
  </si>
  <si>
    <t>日申請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</si>
  <si>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</si>
  <si>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</si>
  <si>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</si>
  <si>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</si>
  <si>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○添付書類：</t>
    <phoneticPr fontId="1"/>
  </si>
  <si>
    <t>○記入方法：</t>
    <rPh sb="1" eb="3">
      <t>キニュウ</t>
    </rPh>
    <phoneticPr fontId="1"/>
  </si>
  <si>
    <t>単位数</t>
    <rPh sb="0" eb="3">
      <t>タンイスウ</t>
    </rPh>
    <phoneticPr fontId="1"/>
  </si>
  <si>
    <t>3</t>
    <phoneticPr fontId="1"/>
  </si>
  <si>
    <t>4</t>
    <phoneticPr fontId="1"/>
  </si>
  <si>
    <t>A</t>
  </si>
  <si>
    <t>A</t>
    <phoneticPr fontId="1"/>
  </si>
  <si>
    <t>基本科目</t>
  </si>
  <si>
    <t>基本科目</t>
    <phoneticPr fontId="1"/>
  </si>
  <si>
    <t>基礎教育科目</t>
    <phoneticPr fontId="1"/>
  </si>
  <si>
    <t>専門基礎必修科目</t>
    <phoneticPr fontId="1"/>
  </si>
  <si>
    <t>外国語科目</t>
    <phoneticPr fontId="1"/>
  </si>
  <si>
    <t>自由科目</t>
    <phoneticPr fontId="1"/>
  </si>
  <si>
    <t>③科目名はa,bやⅠ,Ⅱも含め、正確に入力すること</t>
    <rPh sb="19" eb="21">
      <t>ニュウリョク</t>
    </rPh>
    <phoneticPr fontId="1"/>
  </si>
  <si>
    <t>2</t>
    <phoneticPr fontId="1"/>
  </si>
  <si>
    <t>上記申請に基づき、</t>
    <rPh sb="0" eb="2">
      <t>ジョウキ</t>
    </rPh>
    <rPh sb="2" eb="4">
      <t>シンセイ</t>
    </rPh>
    <rPh sb="5" eb="6">
      <t>モト</t>
    </rPh>
    <phoneticPr fontId="1"/>
  </si>
  <si>
    <t>■学習指導入力欄</t>
    <rPh sb="1" eb="3">
      <t>ガクシュウ</t>
    </rPh>
    <rPh sb="3" eb="5">
      <t>シドウ</t>
    </rPh>
    <rPh sb="5" eb="7">
      <t>ニュウリョク</t>
    </rPh>
    <rPh sb="7" eb="8">
      <t>ラン</t>
    </rPh>
    <phoneticPr fontId="1"/>
  </si>
  <si>
    <t>科目</t>
    <rPh sb="0" eb="2">
      <t>カモク</t>
    </rPh>
    <phoneticPr fontId="1"/>
  </si>
  <si>
    <t>および</t>
    <phoneticPr fontId="1"/>
  </si>
  <si>
    <t>日～</t>
    <rPh sb="0" eb="1">
      <t>ヒ</t>
    </rPh>
    <phoneticPr fontId="1"/>
  </si>
  <si>
    <t>5</t>
    <phoneticPr fontId="1"/>
  </si>
  <si>
    <t>9</t>
    <phoneticPr fontId="1"/>
  </si>
  <si>
    <t>10</t>
    <phoneticPr fontId="1"/>
  </si>
  <si>
    <t>単位、</t>
    <rPh sb="0" eb="2">
      <t>タンイ</t>
    </rPh>
    <phoneticPr fontId="1"/>
  </si>
  <si>
    <t>日の在学期間算入を認定する。</t>
    <rPh sb="0" eb="1">
      <t>ニチ</t>
    </rPh>
    <rPh sb="2" eb="4">
      <t>ザイガク</t>
    </rPh>
    <rPh sb="4" eb="6">
      <t>キカン</t>
    </rPh>
    <rPh sb="6" eb="8">
      <t>サンニュウ</t>
    </rPh>
    <rPh sb="9" eb="11">
      <t>ニンテイ</t>
    </rPh>
    <phoneticPr fontId="1"/>
  </si>
  <si>
    <t>日</t>
    <rPh sb="0" eb="1">
      <t>ニチ</t>
    </rPh>
    <phoneticPr fontId="1"/>
  </si>
  <si>
    <t>日～</t>
    <phoneticPr fontId="1"/>
  </si>
  <si>
    <t>採点年度</t>
    <rPh sb="0" eb="2">
      <t>サイテン</t>
    </rPh>
    <rPh sb="2" eb="4">
      <t>ネンド</t>
    </rPh>
    <phoneticPr fontId="1"/>
  </si>
  <si>
    <t>開講学期</t>
    <rPh sb="0" eb="2">
      <t>カイコウ</t>
    </rPh>
    <rPh sb="2" eb="4">
      <t>ガッキ</t>
    </rPh>
    <phoneticPr fontId="1"/>
  </si>
  <si>
    <t>履修学年</t>
    <rPh sb="0" eb="2">
      <t>リシュウ</t>
    </rPh>
    <rPh sb="2" eb="4">
      <t>ガクネン</t>
    </rPh>
    <phoneticPr fontId="1"/>
  </si>
  <si>
    <t>氏名：</t>
    <rPh sb="0" eb="2">
      <t>シメイ</t>
    </rPh>
    <phoneticPr fontId="1"/>
  </si>
  <si>
    <t>履修ﾀｲﾌﾟ：</t>
    <rPh sb="0" eb="2">
      <t>リシュウ</t>
    </rPh>
    <phoneticPr fontId="1"/>
  </si>
  <si>
    <t>B</t>
    <phoneticPr fontId="1"/>
  </si>
  <si>
    <t>留学認定科目（総合教育）</t>
    <rPh sb="0" eb="2">
      <t>リュウガク</t>
    </rPh>
    <rPh sb="2" eb="4">
      <t>ニンテイ</t>
    </rPh>
    <rPh sb="4" eb="6">
      <t>カモク</t>
    </rPh>
    <rPh sb="7" eb="9">
      <t>ソウゴウ</t>
    </rPh>
    <rPh sb="9" eb="11">
      <t>キョウイク</t>
    </rPh>
    <phoneticPr fontId="1"/>
  </si>
  <si>
    <t>留学認定科目（専門教育）</t>
    <rPh sb="0" eb="2">
      <t>リュウガク</t>
    </rPh>
    <rPh sb="2" eb="4">
      <t>ニンテイ</t>
    </rPh>
    <rPh sb="4" eb="6">
      <t>カモク</t>
    </rPh>
    <rPh sb="7" eb="9">
      <t>センモン</t>
    </rPh>
    <rPh sb="9" eb="11">
      <t>キョウイク</t>
    </rPh>
    <phoneticPr fontId="1"/>
  </si>
  <si>
    <t>留学認定科目（自主選択）</t>
    <rPh sb="0" eb="2">
      <t>リュウガク</t>
    </rPh>
    <rPh sb="2" eb="4">
      <t>ニンテイ</t>
    </rPh>
    <rPh sb="4" eb="6">
      <t>カモク</t>
    </rPh>
    <rPh sb="7" eb="9">
      <t>ジシュ</t>
    </rPh>
    <rPh sb="9" eb="11">
      <t>センタク</t>
    </rPh>
    <phoneticPr fontId="1"/>
  </si>
  <si>
    <t>15</t>
    <phoneticPr fontId="1"/>
  </si>
  <si>
    <t>ryutaro.keio@keio.jp</t>
    <phoneticPr fontId="1"/>
  </si>
  <si>
    <t>2019</t>
    <phoneticPr fontId="1"/>
  </si>
  <si>
    <t>0</t>
    <phoneticPr fontId="1"/>
  </si>
  <si>
    <t>フランス</t>
    <phoneticPr fontId="1"/>
  </si>
  <si>
    <t>International Trade</t>
    <phoneticPr fontId="1"/>
  </si>
  <si>
    <t>40</t>
    <phoneticPr fontId="1"/>
  </si>
  <si>
    <t>22</t>
    <phoneticPr fontId="1"/>
  </si>
  <si>
    <t>08</t>
    <phoneticPr fontId="1"/>
  </si>
  <si>
    <t>6ECTS</t>
    <phoneticPr fontId="1"/>
  </si>
  <si>
    <t>4ECTS</t>
    <phoneticPr fontId="1"/>
  </si>
  <si>
    <t>B+</t>
    <phoneticPr fontId="1"/>
  </si>
  <si>
    <t>Health Economics</t>
    <phoneticPr fontId="1"/>
  </si>
  <si>
    <t>A-</t>
    <phoneticPr fontId="1"/>
  </si>
  <si>
    <t>Public Policy</t>
    <phoneticPr fontId="1"/>
  </si>
  <si>
    <t>Science of Business</t>
    <phoneticPr fontId="1"/>
  </si>
  <si>
    <t>Tennis</t>
    <phoneticPr fontId="1"/>
  </si>
  <si>
    <t>2ECTS</t>
    <phoneticPr fontId="1"/>
  </si>
  <si>
    <t>分野1</t>
    <rPh sb="0" eb="2">
      <t>ブンヤ</t>
    </rPh>
    <phoneticPr fontId="1"/>
  </si>
  <si>
    <t>分野2</t>
    <rPh sb="0" eb="2">
      <t>ブンヤ</t>
    </rPh>
    <phoneticPr fontId="1"/>
  </si>
  <si>
    <t>分野3</t>
    <rPh sb="0" eb="2">
      <t>ブンヤ</t>
    </rPh>
    <phoneticPr fontId="1"/>
  </si>
  <si>
    <t>手動追加</t>
    <rPh sb="0" eb="2">
      <t>シュドウ</t>
    </rPh>
    <rPh sb="2" eb="4">
      <t>ツイカ</t>
    </rPh>
    <phoneticPr fontId="1"/>
  </si>
  <si>
    <t>三田学習指導担当：</t>
    <rPh sb="0" eb="2">
      <t>ミタ</t>
    </rPh>
    <rPh sb="2" eb="4">
      <t>ガクシュウ</t>
    </rPh>
    <rPh sb="4" eb="6">
      <t>シドウ</t>
    </rPh>
    <rPh sb="6" eb="8">
      <t>タントウ</t>
    </rPh>
    <phoneticPr fontId="1"/>
  </si>
  <si>
    <t>日吉学習指導担当：</t>
    <rPh sb="0" eb="2">
      <t>ヒヨシ</t>
    </rPh>
    <rPh sb="2" eb="4">
      <t>ガクシュウ</t>
    </rPh>
    <rPh sb="4" eb="6">
      <t>シドウ</t>
    </rPh>
    <rPh sb="6" eb="8">
      <t>タントウ</t>
    </rPh>
    <phoneticPr fontId="1"/>
  </si>
  <si>
    <t>②単位認定希望科目時間数一覧（別シート）</t>
    <rPh sb="1" eb="3">
      <t>タンイ</t>
    </rPh>
    <rPh sb="3" eb="5">
      <t>ニンテイ</t>
    </rPh>
    <rPh sb="5" eb="7">
      <t>キボウ</t>
    </rPh>
    <rPh sb="7" eb="9">
      <t>カモク</t>
    </rPh>
    <rPh sb="9" eb="12">
      <t>ジカンスウ</t>
    </rPh>
    <rPh sb="12" eb="14">
      <t>イチラン</t>
    </rPh>
    <rPh sb="15" eb="16">
      <t>ベツ</t>
    </rPh>
    <phoneticPr fontId="1"/>
  </si>
  <si>
    <t>科目名</t>
    <rPh sb="0" eb="3">
      <t>カモクメイ</t>
    </rPh>
    <phoneticPr fontId="1"/>
  </si>
  <si>
    <t>時間/コマ</t>
    <rPh sb="0" eb="2">
      <t>ジカン</t>
    </rPh>
    <phoneticPr fontId="1"/>
  </si>
  <si>
    <t>コマ数/週</t>
    <rPh sb="2" eb="3">
      <t>スウ</t>
    </rPh>
    <rPh sb="4" eb="5">
      <t>シュウ</t>
    </rPh>
    <phoneticPr fontId="1"/>
  </si>
  <si>
    <t>合計</t>
    <rPh sb="0" eb="2">
      <t>ゴウケイ</t>
    </rPh>
    <phoneticPr fontId="1"/>
  </si>
  <si>
    <t>単位認定希望科目時間数一覧</t>
    <rPh sb="0" eb="2">
      <t>タンイ</t>
    </rPh>
    <rPh sb="2" eb="4">
      <t>ニンテイ</t>
    </rPh>
    <rPh sb="4" eb="6">
      <t>キボウ</t>
    </rPh>
    <rPh sb="6" eb="8">
      <t>カモク</t>
    </rPh>
    <rPh sb="8" eb="11">
      <t>ジカンスウ</t>
    </rPh>
    <rPh sb="11" eb="13">
      <t>イチラン</t>
    </rPh>
    <phoneticPr fontId="1"/>
  </si>
  <si>
    <t>例</t>
    <rPh sb="0" eb="1">
      <t>レイ</t>
    </rPh>
    <phoneticPr fontId="1"/>
  </si>
  <si>
    <t>授業時間
週数</t>
    <rPh sb="0" eb="2">
      <t>ジュギョウ</t>
    </rPh>
    <rPh sb="2" eb="4">
      <t>ジカン</t>
    </rPh>
    <rPh sb="5" eb="6">
      <t>シュウ</t>
    </rPh>
    <rPh sb="6" eb="7">
      <t>スウ</t>
    </rPh>
    <phoneticPr fontId="1"/>
  </si>
  <si>
    <t>分</t>
    <rPh sb="0" eb="1">
      <t>フン</t>
    </rPh>
    <phoneticPr fontId="1"/>
  </si>
  <si>
    <t>※学籍情報、科目名は「■認定願」シートから自動入力です。</t>
    <rPh sb="1" eb="3">
      <t>ガクセキ</t>
    </rPh>
    <rPh sb="3" eb="5">
      <t>ジョウホウ</t>
    </rPh>
    <rPh sb="6" eb="9">
      <t>カモクメイ</t>
    </rPh>
    <rPh sb="12" eb="14">
      <t>ニンテイ</t>
    </rPh>
    <rPh sb="14" eb="15">
      <t>ネガ</t>
    </rPh>
    <rPh sb="21" eb="23">
      <t>ジドウ</t>
    </rPh>
    <rPh sb="23" eb="25">
      <t>ニュウリョク</t>
    </rPh>
    <phoneticPr fontId="1"/>
  </si>
  <si>
    <t>②分野番号は経済学部履修案内の単位表参照：</t>
    <rPh sb="15" eb="17">
      <t>タンイ</t>
    </rPh>
    <rPh sb="17" eb="18">
      <t>ヒョウ</t>
    </rPh>
    <phoneticPr fontId="1"/>
  </si>
  <si>
    <t>交換（全塾枠）</t>
    <rPh sb="0" eb="2">
      <t>コウカン</t>
    </rPh>
    <rPh sb="3" eb="4">
      <t>ゼン</t>
    </rPh>
    <rPh sb="4" eb="5">
      <t>ジュク</t>
    </rPh>
    <rPh sb="5" eb="6">
      <t>ワク</t>
    </rPh>
    <phoneticPr fontId="1"/>
  </si>
  <si>
    <t>交換（経済枠）</t>
    <rPh sb="0" eb="2">
      <t>コウカン</t>
    </rPh>
    <rPh sb="3" eb="5">
      <t>ケイザイ</t>
    </rPh>
    <rPh sb="5" eb="6">
      <t>ワク</t>
    </rPh>
    <phoneticPr fontId="1"/>
  </si>
  <si>
    <t>■申請の流れ</t>
    <rPh sb="1" eb="3">
      <t>シンセイ</t>
    </rPh>
    <rPh sb="4" eb="5">
      <t>ナガ</t>
    </rPh>
    <phoneticPr fontId="1"/>
  </si>
  <si>
    <t>1.</t>
    <phoneticPr fontId="1"/>
  </si>
  <si>
    <t>2.</t>
    <phoneticPr fontId="1"/>
  </si>
  <si>
    <t>3.</t>
    <phoneticPr fontId="1"/>
  </si>
  <si>
    <t>窓口での確認が完了したら、学習指導面談を予約し、</t>
    <rPh sb="0" eb="2">
      <t>マドグチ</t>
    </rPh>
    <rPh sb="4" eb="6">
      <t>カクニン</t>
    </rPh>
    <rPh sb="7" eb="9">
      <t>カンリョウ</t>
    </rPh>
    <rPh sb="13" eb="15">
      <t>ガクシュウ</t>
    </rPh>
    <rPh sb="15" eb="17">
      <t>シドウ</t>
    </rPh>
    <rPh sb="17" eb="19">
      <t>メンダン</t>
    </rPh>
    <rPh sb="20" eb="22">
      <t>ヨヤク</t>
    </rPh>
    <phoneticPr fontId="1"/>
  </si>
  <si>
    <t>日吉</t>
    <rPh sb="0" eb="2">
      <t>ヒヨシ</t>
    </rPh>
    <phoneticPr fontId="1"/>
  </si>
  <si>
    <t>三田</t>
    <rPh sb="0" eb="2">
      <t>ミタ</t>
    </rPh>
    <phoneticPr fontId="1"/>
  </si>
  <si>
    <t>hiyoshi-kei@adst.keio.ac.jp</t>
    <phoneticPr fontId="1"/>
  </si>
  <si>
    <t>mita-kei@adst.keio.ac.jp</t>
    <phoneticPr fontId="1"/>
  </si>
  <si>
    <t>4.</t>
    <phoneticPr fontId="1"/>
  </si>
  <si>
    <t>学習指導面談を受ける</t>
    <rPh sb="0" eb="2">
      <t>ガクシュウ</t>
    </rPh>
    <rPh sb="2" eb="4">
      <t>シドウ</t>
    </rPh>
    <rPh sb="4" eb="6">
      <t>メンダン</t>
    </rPh>
    <rPh sb="7" eb="8">
      <t>ウ</t>
    </rPh>
    <phoneticPr fontId="1"/>
  </si>
  <si>
    <t>シート「認定願」「時間数一覧」を印刷し、添付書類を</t>
    <phoneticPr fontId="1"/>
  </si>
  <si>
    <t>5.</t>
    <phoneticPr fontId="1"/>
  </si>
  <si>
    <t>経済学部会議で正式に承認が得られれば、</t>
    <rPh sb="0" eb="2">
      <t>ケイザイ</t>
    </rPh>
    <rPh sb="2" eb="4">
      <t>ガクブ</t>
    </rPh>
    <rPh sb="4" eb="6">
      <t>カイギ</t>
    </rPh>
    <rPh sb="7" eb="9">
      <t>セイシキ</t>
    </rPh>
    <rPh sb="10" eb="12">
      <t>ショウニン</t>
    </rPh>
    <rPh sb="13" eb="14">
      <t>エ</t>
    </rPh>
    <phoneticPr fontId="1"/>
  </si>
  <si>
    <t>保証人に認定後の成績表が届く。</t>
    <rPh sb="0" eb="3">
      <t>ホショウニン</t>
    </rPh>
    <rPh sb="4" eb="6">
      <t>ニンテイ</t>
    </rPh>
    <rPh sb="6" eb="7">
      <t>ゴ</t>
    </rPh>
    <rPh sb="8" eb="10">
      <t>セイセキ</t>
    </rPh>
    <rPh sb="10" eb="11">
      <t>ヒョウ</t>
    </rPh>
    <rPh sb="12" eb="13">
      <t>トド</t>
    </rPh>
    <phoneticPr fontId="1"/>
  </si>
  <si>
    <t>注意：</t>
    <rPh sb="0" eb="2">
      <t>チュウイ</t>
    </rPh>
    <phoneticPr fontId="1"/>
  </si>
  <si>
    <t>原則、帰国後すぐに手続きをしてください。</t>
    <rPh sb="0" eb="2">
      <t>ゲンソク</t>
    </rPh>
    <rPh sb="3" eb="6">
      <t>キコクゴ</t>
    </rPh>
    <rPh sb="9" eb="10">
      <t>テ</t>
    </rPh>
    <rPh sb="10" eb="11">
      <t>ツヅ</t>
    </rPh>
    <phoneticPr fontId="1"/>
  </si>
  <si>
    <t>大きく遅れた場合は認定が認められない事があります。</t>
    <rPh sb="0" eb="1">
      <t>オオ</t>
    </rPh>
    <rPh sb="3" eb="4">
      <t>オク</t>
    </rPh>
    <rPh sb="6" eb="8">
      <t>バアイ</t>
    </rPh>
    <rPh sb="9" eb="11">
      <t>ニンテイ</t>
    </rPh>
    <rPh sb="12" eb="13">
      <t>ミト</t>
    </rPh>
    <rPh sb="18" eb="19">
      <t>コト</t>
    </rPh>
    <phoneticPr fontId="1"/>
  </si>
  <si>
    <r>
      <t>特段の事情がある場合は</t>
    </r>
    <r>
      <rPr>
        <b/>
        <u/>
        <sz val="11"/>
        <color theme="1"/>
        <rFont val="ＭＳ Ｐゴシック"/>
        <family val="3"/>
        <charset val="128"/>
        <scheme val="minor"/>
      </rPr>
      <t>事前に</t>
    </r>
    <r>
      <rPr>
        <sz val="11"/>
        <color theme="1"/>
        <rFont val="ＭＳ Ｐゴシック"/>
        <family val="3"/>
        <charset val="128"/>
        <scheme val="minor"/>
      </rPr>
      <t>ご相談ください。</t>
    </r>
    <rPh sb="0" eb="2">
      <t>トクダン</t>
    </rPh>
    <rPh sb="3" eb="5">
      <t>ジジョウ</t>
    </rPh>
    <rPh sb="8" eb="10">
      <t>バアイ</t>
    </rPh>
    <rPh sb="11" eb="13">
      <t>ジゼン</t>
    </rPh>
    <rPh sb="15" eb="17">
      <t>ソウダン</t>
    </rPh>
    <phoneticPr fontId="1"/>
  </si>
  <si>
    <t>科目CD</t>
    <rPh sb="0" eb="2">
      <t>カモク</t>
    </rPh>
    <phoneticPr fontId="1"/>
  </si>
  <si>
    <t>　　経済学部担当：</t>
    <rPh sb="2" eb="4">
      <t>ケイザイ</t>
    </rPh>
    <rPh sb="4" eb="6">
      <t>ガクブ</t>
    </rPh>
    <rPh sb="6" eb="8">
      <t>タントウ</t>
    </rPh>
    <phoneticPr fontId="1"/>
  </si>
  <si>
    <t>専門教育科目基礎科目選択必修</t>
    <rPh sb="0" eb="2">
      <t>センモン</t>
    </rPh>
    <rPh sb="2" eb="4">
      <t>キョウイク</t>
    </rPh>
    <rPh sb="4" eb="6">
      <t>カモク</t>
    </rPh>
    <rPh sb="6" eb="8">
      <t>キソ</t>
    </rPh>
    <rPh sb="8" eb="10">
      <t>カモク</t>
    </rPh>
    <rPh sb="10" eb="12">
      <t>センタク</t>
    </rPh>
    <rPh sb="12" eb="14">
      <t>ヒッシュウ</t>
    </rPh>
    <phoneticPr fontId="1"/>
  </si>
  <si>
    <t>専門教育科目特殊科目</t>
    <rPh sb="0" eb="2">
      <t>センモン</t>
    </rPh>
    <rPh sb="2" eb="4">
      <t>キョウイク</t>
    </rPh>
    <rPh sb="4" eb="6">
      <t>カモク</t>
    </rPh>
    <rPh sb="6" eb="8">
      <t>トクシュ</t>
    </rPh>
    <rPh sb="8" eb="10">
      <t>カモク</t>
    </rPh>
    <phoneticPr fontId="1"/>
  </si>
  <si>
    <t>専門教育科目関連科目</t>
    <rPh sb="0" eb="2">
      <t>センモン</t>
    </rPh>
    <rPh sb="2" eb="4">
      <t>キョウイク</t>
    </rPh>
    <rPh sb="4" eb="6">
      <t>カモク</t>
    </rPh>
    <rPh sb="6" eb="8">
      <t>カンレン</t>
    </rPh>
    <rPh sb="8" eb="10">
      <t>カモク</t>
    </rPh>
    <phoneticPr fontId="1"/>
  </si>
  <si>
    <t>総合教育科目Ⅰ系［自然・数理］</t>
    <rPh sb="0" eb="2">
      <t>ソウゴウ</t>
    </rPh>
    <rPh sb="2" eb="4">
      <t>キョウイク</t>
    </rPh>
    <rPh sb="4" eb="6">
      <t>カモク</t>
    </rPh>
    <rPh sb="7" eb="8">
      <t>ケイ</t>
    </rPh>
    <rPh sb="9" eb="11">
      <t>シゼン</t>
    </rPh>
    <rPh sb="12" eb="14">
      <t>スウリ</t>
    </rPh>
    <phoneticPr fontId="1"/>
  </si>
  <si>
    <t>総合教育科目Ⅰ系［自然・数理(生物・物理・化学)］</t>
    <rPh sb="0" eb="2">
      <t>ソウゴウ</t>
    </rPh>
    <rPh sb="2" eb="4">
      <t>キョウイク</t>
    </rPh>
    <rPh sb="4" eb="6">
      <t>カモク</t>
    </rPh>
    <rPh sb="7" eb="8">
      <t>ケイ</t>
    </rPh>
    <rPh sb="9" eb="11">
      <t>シゼン</t>
    </rPh>
    <rPh sb="12" eb="14">
      <t>スウリ</t>
    </rPh>
    <rPh sb="15" eb="17">
      <t>セイブツ</t>
    </rPh>
    <rPh sb="18" eb="20">
      <t>ブツリ</t>
    </rPh>
    <rPh sb="21" eb="23">
      <t>カガク</t>
    </rPh>
    <phoneticPr fontId="1"/>
  </si>
  <si>
    <t>総合教育科目Ⅱ系［人文・社会］</t>
    <rPh sb="0" eb="2">
      <t>ソウゴウ</t>
    </rPh>
    <rPh sb="2" eb="4">
      <t>キョウイク</t>
    </rPh>
    <rPh sb="4" eb="6">
      <t>カモク</t>
    </rPh>
    <rPh sb="7" eb="8">
      <t>ケイ</t>
    </rPh>
    <rPh sb="9" eb="11">
      <t>ジンブン</t>
    </rPh>
    <rPh sb="12" eb="14">
      <t>シャカイ</t>
    </rPh>
    <phoneticPr fontId="1"/>
  </si>
  <si>
    <t>総合教育科目Ⅲ系［総合・関連］</t>
    <rPh sb="0" eb="2">
      <t>ソウゴウ</t>
    </rPh>
    <rPh sb="2" eb="4">
      <t>キョウイク</t>
    </rPh>
    <rPh sb="4" eb="6">
      <t>カモク</t>
    </rPh>
    <rPh sb="7" eb="8">
      <t>ケイ</t>
    </rPh>
    <rPh sb="9" eb="11">
      <t>ソウゴウ</t>
    </rPh>
    <rPh sb="12" eb="14">
      <t>カンレン</t>
    </rPh>
    <phoneticPr fontId="1"/>
  </si>
  <si>
    <t>総合教育科目Ⅲ系［自由研究セミナー］</t>
    <rPh sb="0" eb="2">
      <t>ソウゴウ</t>
    </rPh>
    <rPh sb="2" eb="4">
      <t>キョウイク</t>
    </rPh>
    <rPh sb="4" eb="6">
      <t>カモク</t>
    </rPh>
    <rPh sb="7" eb="8">
      <t>ケイ</t>
    </rPh>
    <rPh sb="9" eb="11">
      <t>ジユウ</t>
    </rPh>
    <rPh sb="11" eb="13">
      <t>ケンキュウ</t>
    </rPh>
    <phoneticPr fontId="1"/>
  </si>
  <si>
    <t>総合教育科目Ⅲ系［教養研究センター］</t>
    <rPh sb="0" eb="2">
      <t>ソウゴウ</t>
    </rPh>
    <rPh sb="2" eb="4">
      <t>キョウイク</t>
    </rPh>
    <rPh sb="4" eb="6">
      <t>カモク</t>
    </rPh>
    <rPh sb="7" eb="8">
      <t>ケイ</t>
    </rPh>
    <rPh sb="9" eb="11">
      <t>キョウヨウ</t>
    </rPh>
    <rPh sb="11" eb="13">
      <t>ケンキュウ</t>
    </rPh>
    <phoneticPr fontId="1"/>
  </si>
  <si>
    <t>自主選択科目［体育学講義］</t>
    <rPh sb="0" eb="2">
      <t>ジシュ</t>
    </rPh>
    <rPh sb="2" eb="4">
      <t>センタク</t>
    </rPh>
    <rPh sb="4" eb="6">
      <t>カモク</t>
    </rPh>
    <rPh sb="7" eb="10">
      <t>タイイクガク</t>
    </rPh>
    <rPh sb="10" eb="12">
      <t>コウギ</t>
    </rPh>
    <phoneticPr fontId="1"/>
  </si>
  <si>
    <t>自主選択科目［体育学演習］</t>
    <rPh sb="0" eb="2">
      <t>ジシュ</t>
    </rPh>
    <rPh sb="2" eb="4">
      <t>センタク</t>
    </rPh>
    <rPh sb="4" eb="6">
      <t>カモク</t>
    </rPh>
    <rPh sb="7" eb="10">
      <t>タイイクガク</t>
    </rPh>
    <rPh sb="10" eb="12">
      <t>エンシュウ</t>
    </rPh>
    <phoneticPr fontId="1"/>
  </si>
  <si>
    <t>自主選択科目［体育実技Ａ］</t>
    <rPh sb="0" eb="2">
      <t>ジシュ</t>
    </rPh>
    <rPh sb="2" eb="4">
      <t>センタク</t>
    </rPh>
    <rPh sb="4" eb="6">
      <t>カモク</t>
    </rPh>
    <rPh sb="7" eb="9">
      <t>タイイク</t>
    </rPh>
    <rPh sb="9" eb="11">
      <t>ジツギ</t>
    </rPh>
    <phoneticPr fontId="1"/>
  </si>
  <si>
    <t>自主選択科目［体育実技Ｂ］</t>
    <rPh sb="0" eb="2">
      <t>ジシュ</t>
    </rPh>
    <rPh sb="2" eb="4">
      <t>センタク</t>
    </rPh>
    <rPh sb="4" eb="6">
      <t>カモク</t>
    </rPh>
    <rPh sb="7" eb="9">
      <t>タイイク</t>
    </rPh>
    <rPh sb="9" eb="11">
      <t>ジツギ</t>
    </rPh>
    <phoneticPr fontId="1"/>
  </si>
  <si>
    <t>自主選択科目［諸研究所］</t>
    <rPh sb="0" eb="2">
      <t>ジシュ</t>
    </rPh>
    <rPh sb="2" eb="4">
      <t>センタク</t>
    </rPh>
    <rPh sb="4" eb="6">
      <t>カモク</t>
    </rPh>
    <rPh sb="7" eb="8">
      <t>ショ</t>
    </rPh>
    <rPh sb="8" eb="10">
      <t>ケンキュウ</t>
    </rPh>
    <rPh sb="10" eb="11">
      <t>ジョ</t>
    </rPh>
    <phoneticPr fontId="1"/>
  </si>
  <si>
    <t>10</t>
    <phoneticPr fontId="1"/>
  </si>
  <si>
    <t>21</t>
    <phoneticPr fontId="1"/>
  </si>
  <si>
    <t>01</t>
    <phoneticPr fontId="1"/>
  </si>
  <si>
    <t>02</t>
    <phoneticPr fontId="1"/>
  </si>
  <si>
    <t>22</t>
    <phoneticPr fontId="1"/>
  </si>
  <si>
    <t>23</t>
    <phoneticPr fontId="1"/>
  </si>
  <si>
    <t>91</t>
    <phoneticPr fontId="1"/>
  </si>
  <si>
    <t>40</t>
    <phoneticPr fontId="1"/>
  </si>
  <si>
    <t>30</t>
    <phoneticPr fontId="1"/>
  </si>
  <si>
    <t>39</t>
    <phoneticPr fontId="1"/>
  </si>
  <si>
    <t>50</t>
    <phoneticPr fontId="1"/>
  </si>
  <si>
    <t>31</t>
    <phoneticPr fontId="1"/>
  </si>
  <si>
    <t>32</t>
    <phoneticPr fontId="1"/>
  </si>
  <si>
    <t>▼認定先分野選択</t>
    <rPh sb="1" eb="3">
      <t>ニンテイ</t>
    </rPh>
    <rPh sb="3" eb="4">
      <t>サキ</t>
    </rPh>
    <rPh sb="4" eb="6">
      <t>ブンヤ</t>
    </rPh>
    <rPh sb="6" eb="8">
      <t>センタク</t>
    </rPh>
    <phoneticPr fontId="1"/>
  </si>
  <si>
    <t>単位</t>
    <rPh sb="0" eb="2">
      <t>タンイ</t>
    </rPh>
    <phoneticPr fontId="1"/>
  </si>
  <si>
    <t>認定単位数：</t>
    <rPh sb="0" eb="2">
      <t>ニンテイ</t>
    </rPh>
    <rPh sb="2" eb="5">
      <t>タンイスウ</t>
    </rPh>
    <phoneticPr fontId="1"/>
  </si>
  <si>
    <t>科目情報</t>
    <rPh sb="0" eb="2">
      <t>カモク</t>
    </rPh>
    <rPh sb="2" eb="4">
      <t>ジョウホウ</t>
    </rPh>
    <phoneticPr fontId="1"/>
  </si>
  <si>
    <t>Ａ1</t>
    <phoneticPr fontId="1"/>
  </si>
  <si>
    <t>Ａ2</t>
  </si>
  <si>
    <t>25471</t>
    <phoneticPr fontId="1"/>
  </si>
  <si>
    <t>（自動入力）</t>
    <rPh sb="1" eb="3">
      <t>ジドウ</t>
    </rPh>
    <rPh sb="3" eb="5">
      <t>ニュウリョク</t>
    </rPh>
    <phoneticPr fontId="1"/>
  </si>
  <si>
    <t>Ｂ1</t>
    <phoneticPr fontId="1"/>
  </si>
  <si>
    <t>Ｂ2</t>
  </si>
  <si>
    <t>Ｂ3</t>
  </si>
  <si>
    <t>Ｂ4</t>
  </si>
  <si>
    <t>Ｂ5</t>
  </si>
  <si>
    <t>Ｂ6</t>
  </si>
  <si>
    <t>Ｂ7</t>
  </si>
  <si>
    <t>Ｂ8</t>
  </si>
  <si>
    <r>
      <t>※</t>
    </r>
    <r>
      <rPr>
        <u/>
        <sz val="11"/>
        <color theme="1"/>
        <rFont val="ＭＳ Ｐゴシック"/>
        <family val="3"/>
        <charset val="128"/>
        <scheme val="minor"/>
      </rPr>
      <t>面談の結果、認定科目・単位数等が修正される事もあります。</t>
    </r>
    <rPh sb="1" eb="3">
      <t>メンダン</t>
    </rPh>
    <rPh sb="4" eb="6">
      <t>ケッカ</t>
    </rPh>
    <rPh sb="7" eb="9">
      <t>ニンテイ</t>
    </rPh>
    <rPh sb="9" eb="11">
      <t>カモク</t>
    </rPh>
    <rPh sb="12" eb="14">
      <t>タンイ</t>
    </rPh>
    <rPh sb="14" eb="15">
      <t>カズ</t>
    </rPh>
    <rPh sb="15" eb="16">
      <t>トウ</t>
    </rPh>
    <rPh sb="17" eb="19">
      <t>シュウセイ</t>
    </rPh>
    <rPh sb="22" eb="23">
      <t>コト</t>
    </rPh>
    <phoneticPr fontId="1"/>
  </si>
  <si>
    <r>
      <t>※このEXCELファイルの名前は「</t>
    </r>
    <r>
      <rPr>
        <sz val="11"/>
        <color rgb="FFFF0000"/>
        <rFont val="ＭＳ Ｐゴシック"/>
        <family val="3"/>
        <charset val="128"/>
        <scheme val="minor"/>
      </rPr>
      <t>学籍番号</t>
    </r>
    <r>
      <rPr>
        <sz val="11"/>
        <color theme="1"/>
        <rFont val="ＭＳ Ｐゴシック"/>
        <family val="3"/>
        <charset val="128"/>
        <scheme val="minor"/>
      </rPr>
      <t>_</t>
    </r>
    <r>
      <rPr>
        <sz val="11"/>
        <color rgb="FFFF0000"/>
        <rFont val="ＭＳ Ｐゴシック"/>
        <family val="3"/>
        <charset val="128"/>
        <scheme val="minor"/>
      </rPr>
      <t>氏名</t>
    </r>
    <r>
      <rPr>
        <sz val="11"/>
        <color theme="1"/>
        <rFont val="ＭＳ Ｐゴシック"/>
        <family val="3"/>
        <charset val="128"/>
        <scheme val="minor"/>
      </rPr>
      <t>」とすること。</t>
    </r>
    <rPh sb="13" eb="15">
      <t>ナマエ</t>
    </rPh>
    <rPh sb="17" eb="19">
      <t>ガクセキ</t>
    </rPh>
    <rPh sb="19" eb="21">
      <t>バンゴウ</t>
    </rPh>
    <rPh sb="22" eb="24">
      <t>シメイ</t>
    </rPh>
    <phoneticPr fontId="1"/>
  </si>
  <si>
    <t>このEXCELを経済学部担当にメール添付で送付する。</t>
    <rPh sb="8" eb="10">
      <t>ケイザイ</t>
    </rPh>
    <rPh sb="10" eb="12">
      <t>ガクブ</t>
    </rPh>
    <rPh sb="12" eb="14">
      <t>タントウ</t>
    </rPh>
    <rPh sb="18" eb="20">
      <t>テンプ</t>
    </rPh>
    <rPh sb="21" eb="23">
      <t>ソウフ</t>
    </rPh>
    <phoneticPr fontId="1"/>
  </si>
  <si>
    <t>https://www.students.keio.ac.jp/mt/class/registration/files/kei_rishu.pdf</t>
    <phoneticPr fontId="1"/>
  </si>
  <si>
    <t>25472</t>
  </si>
  <si>
    <t>25473</t>
  </si>
  <si>
    <t>事務使用欄</t>
    <rPh sb="0" eb="2">
      <t>ジム</t>
    </rPh>
    <rPh sb="2" eb="4">
      <t>シヨウ</t>
    </rPh>
    <rPh sb="4" eb="5">
      <t>ラン</t>
    </rPh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</si>
  <si>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</si>
  <si>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</si>
  <si>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</si>
  <si>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</si>
  <si>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</si>
  <si>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</si>
  <si>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</si>
  <si>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</si>
  <si>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B1</t>
    <phoneticPr fontId="1"/>
  </si>
  <si>
    <t>B2</t>
  </si>
  <si>
    <t>B3</t>
  </si>
  <si>
    <t>B4</t>
  </si>
  <si>
    <t>B5</t>
  </si>
  <si>
    <t>B6</t>
  </si>
  <si>
    <t>B7</t>
  </si>
  <si>
    <t>B8</t>
  </si>
  <si>
    <t>A2</t>
    <phoneticPr fontId="1"/>
  </si>
  <si>
    <t>A3</t>
    <phoneticPr fontId="1"/>
  </si>
  <si>
    <t>A4</t>
    <phoneticPr fontId="1"/>
  </si>
  <si>
    <t>A5</t>
    <phoneticPr fontId="1"/>
  </si>
  <si>
    <t>A6</t>
    <phoneticPr fontId="1"/>
  </si>
  <si>
    <t>A7</t>
    <phoneticPr fontId="1"/>
  </si>
  <si>
    <t>A8</t>
    <phoneticPr fontId="1"/>
  </si>
  <si>
    <t>B2</t>
    <phoneticPr fontId="1"/>
  </si>
  <si>
    <t>B3</t>
    <phoneticPr fontId="1"/>
  </si>
  <si>
    <t>B4</t>
    <phoneticPr fontId="1"/>
  </si>
  <si>
    <t>B5</t>
    <phoneticPr fontId="1"/>
  </si>
  <si>
    <t>B6</t>
    <phoneticPr fontId="1"/>
  </si>
  <si>
    <t>B7</t>
    <phoneticPr fontId="1"/>
  </si>
  <si>
    <t>B8</t>
    <phoneticPr fontId="1"/>
  </si>
  <si>
    <t>入力例</t>
    <rPh sb="0" eb="2">
      <t>ニュウリョク</t>
    </rPh>
    <rPh sb="2" eb="3">
      <t>レイ</t>
    </rPh>
    <phoneticPr fontId="1"/>
  </si>
  <si>
    <t>2020</t>
    <phoneticPr fontId="1"/>
  </si>
  <si>
    <t>23456789</t>
    <phoneticPr fontId="1"/>
  </si>
  <si>
    <t>慶應　留太郎</t>
    <rPh sb="0" eb="2">
      <t>ケイオウ</t>
    </rPh>
    <rPh sb="3" eb="4">
      <t>リュウ</t>
    </rPh>
    <rPh sb="4" eb="6">
      <t>タロウ</t>
    </rPh>
    <phoneticPr fontId="1"/>
  </si>
  <si>
    <t>2,2</t>
    <phoneticPr fontId="1"/>
  </si>
  <si>
    <t>国際貿易論ａ,ｂ</t>
    <phoneticPr fontId="1"/>
  </si>
  <si>
    <t>Finance</t>
    <phoneticPr fontId="1"/>
  </si>
  <si>
    <t>06</t>
    <phoneticPr fontId="1"/>
  </si>
  <si>
    <t>A+</t>
    <phoneticPr fontId="1"/>
  </si>
  <si>
    <r>
      <t>※その際件名を「留学に伴う単位認定申請（</t>
    </r>
    <r>
      <rPr>
        <sz val="11"/>
        <color rgb="FFFF0000"/>
        <rFont val="ＭＳ Ｐゴシック"/>
        <family val="3"/>
        <charset val="128"/>
        <scheme val="minor"/>
      </rPr>
      <t>氏名</t>
    </r>
    <r>
      <rPr>
        <sz val="11"/>
        <color theme="1"/>
        <rFont val="ＭＳ Ｐゴシック"/>
        <family val="3"/>
        <charset val="128"/>
        <scheme val="minor"/>
      </rPr>
      <t>）」とすること。</t>
    </r>
    <rPh sb="3" eb="4">
      <t>サイ</t>
    </rPh>
    <rPh sb="4" eb="6">
      <t>ケンメイ</t>
    </rPh>
    <rPh sb="8" eb="10">
      <t>リュウガク</t>
    </rPh>
    <rPh sb="11" eb="12">
      <t>トモナ</t>
    </rPh>
    <rPh sb="13" eb="15">
      <t>タンイ</t>
    </rPh>
    <rPh sb="15" eb="17">
      <t>ニンテイ</t>
    </rPh>
    <rPh sb="17" eb="19">
      <t>シンセイ</t>
    </rPh>
    <rPh sb="20" eb="22">
      <t>シメイ</t>
    </rPh>
    <phoneticPr fontId="1"/>
  </si>
  <si>
    <r>
      <t>本EXCELの黄色のセルに必要事項を記入する（</t>
    </r>
    <r>
      <rPr>
        <b/>
        <sz val="11"/>
        <color rgb="FFFF0000"/>
        <rFont val="ＭＳ Ｐゴシック"/>
        <family val="3"/>
        <charset val="128"/>
        <scheme val="minor"/>
      </rPr>
      <t>入力例</t>
    </r>
    <r>
      <rPr>
        <sz val="11"/>
        <color rgb="FFFF0000"/>
        <rFont val="ＭＳ Ｐゴシック"/>
        <family val="3"/>
        <charset val="128"/>
        <scheme val="minor"/>
      </rPr>
      <t>[別シート]</t>
    </r>
    <r>
      <rPr>
        <sz val="11"/>
        <color theme="1"/>
        <rFont val="ＭＳ Ｐゴシック"/>
        <family val="3"/>
        <charset val="128"/>
        <scheme val="minor"/>
      </rPr>
      <t>参照）。</t>
    </r>
    <rPh sb="23" eb="25">
      <t>ニュウリョク</t>
    </rPh>
    <rPh sb="25" eb="26">
      <t>レイ</t>
    </rPh>
    <rPh sb="27" eb="28">
      <t>ベツ</t>
    </rPh>
    <rPh sb="32" eb="34">
      <t>サンショウ</t>
    </rPh>
    <phoneticPr fontId="1"/>
  </si>
  <si>
    <t>つけて学生部経済学部担当窓口に持参し、確認を受ける。</t>
    <rPh sb="15" eb="17">
      <t>ジサン</t>
    </rPh>
    <rPh sb="19" eb="21">
      <t>カクニン</t>
    </rPh>
    <rPh sb="22" eb="23">
      <t>ウ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</si>
  <si>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[Ｂ]科目指定認定</t>
    </r>
    <r>
      <rPr>
        <b/>
        <sz val="11"/>
        <color theme="1"/>
        <rFont val="ＭＳ Ｐゴシック"/>
        <family val="3"/>
        <charset val="128"/>
        <scheme val="minor"/>
      </rPr>
      <t>：</t>
    </r>
    <r>
      <rPr>
        <b/>
        <sz val="9"/>
        <color rgb="FFFF0000"/>
        <rFont val="ＭＳ Ｐゴシック"/>
        <family val="3"/>
        <charset val="128"/>
        <scheme val="minor"/>
      </rPr>
      <t>基本</t>
    </r>
    <r>
      <rPr>
        <b/>
        <sz val="9"/>
        <color theme="1"/>
        <rFont val="ＭＳ Ｐゴシック"/>
        <family val="3"/>
        <charset val="128"/>
        <scheme val="minor"/>
      </rPr>
      <t>科目・</t>
    </r>
    <r>
      <rPr>
        <b/>
        <sz val="9"/>
        <color rgb="FFFF0000"/>
        <rFont val="ＭＳ Ｐゴシック"/>
        <family val="3"/>
        <charset val="128"/>
        <scheme val="minor"/>
      </rPr>
      <t>基礎教育</t>
    </r>
    <r>
      <rPr>
        <b/>
        <sz val="9"/>
        <color theme="1"/>
        <rFont val="ＭＳ Ｐゴシック"/>
        <family val="3"/>
        <charset val="128"/>
        <scheme val="minor"/>
      </rPr>
      <t>科目・</t>
    </r>
    <r>
      <rPr>
        <b/>
        <sz val="9"/>
        <color rgb="FFFF0000"/>
        <rFont val="ＭＳ Ｐゴシック"/>
        <family val="3"/>
        <charset val="128"/>
        <scheme val="minor"/>
      </rPr>
      <t>専門基礎必修</t>
    </r>
    <r>
      <rPr>
        <b/>
        <sz val="9"/>
        <color theme="1"/>
        <rFont val="ＭＳ Ｐゴシック"/>
        <family val="3"/>
        <charset val="128"/>
        <scheme val="minor"/>
      </rPr>
      <t>科目・</t>
    </r>
    <r>
      <rPr>
        <b/>
        <sz val="9"/>
        <color rgb="FFFF0000"/>
        <rFont val="ＭＳ Ｐゴシック"/>
        <family val="3"/>
        <charset val="128"/>
        <scheme val="minor"/>
      </rPr>
      <t>外国語</t>
    </r>
    <r>
      <rPr>
        <b/>
        <sz val="9"/>
        <color theme="1"/>
        <rFont val="ＭＳ Ｐゴシック"/>
        <family val="3"/>
        <charset val="128"/>
        <scheme val="minor"/>
      </rPr>
      <t>科目・</t>
    </r>
    <r>
      <rPr>
        <b/>
        <sz val="9"/>
        <color rgb="FFFF0000"/>
        <rFont val="ＭＳ Ｐゴシック"/>
        <family val="3"/>
        <charset val="128"/>
        <scheme val="minor"/>
      </rPr>
      <t>自由</t>
    </r>
    <r>
      <rPr>
        <b/>
        <sz val="9"/>
        <color theme="1"/>
        <rFont val="ＭＳ Ｐゴシック"/>
        <family val="3"/>
        <charset val="128"/>
        <scheme val="minor"/>
      </rPr>
      <t>科目</t>
    </r>
    <rPh sb="3" eb="5">
      <t>カモク</t>
    </rPh>
    <rPh sb="5" eb="7">
      <t>シテイ</t>
    </rPh>
    <rPh sb="7" eb="9">
      <t>ニンテイ</t>
    </rPh>
    <phoneticPr fontId="1"/>
  </si>
  <si>
    <r>
      <t>[Ｂ]科目指定認定：</t>
    </r>
    <r>
      <rPr>
        <b/>
        <sz val="9"/>
        <rFont val="ＭＳ Ｐゴシック"/>
        <family val="3"/>
        <charset val="128"/>
        <scheme val="minor"/>
      </rPr>
      <t>基本科目・基礎教育科目・専門基礎必修科目・外国語科目・自由科目</t>
    </r>
    <rPh sb="3" eb="5">
      <t>カモク</t>
    </rPh>
    <rPh sb="5" eb="7">
      <t>シテイ</t>
    </rPh>
    <rPh sb="7" eb="9">
      <t>ニンテイ</t>
    </rPh>
    <phoneticPr fontId="1"/>
  </si>
  <si>
    <t>③慶應の当該科目の講義要綱の写し（下記[B]の科目指定認定の科目のみ）</t>
    <rPh sb="1" eb="3">
      <t>ケイオウ</t>
    </rPh>
    <rPh sb="14" eb="15">
      <t>ウツ</t>
    </rPh>
    <rPh sb="23" eb="25">
      <t>カモク</t>
    </rPh>
    <rPh sb="25" eb="27">
      <t>シテイ</t>
    </rPh>
    <rPh sb="27" eb="29">
      <t>ニンテイ</t>
    </rPh>
    <rPh sb="30" eb="32">
      <t>カモク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</si>
  <si>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[B]科目指定認定</t>
    </r>
    <r>
      <rPr>
        <sz val="11"/>
        <color theme="1"/>
        <rFont val="ＭＳ Ｐゴシック"/>
        <family val="3"/>
        <charset val="128"/>
        <scheme val="minor"/>
      </rPr>
      <t>：</t>
    </r>
    <r>
      <rPr>
        <sz val="9"/>
        <color theme="1"/>
        <rFont val="ＭＳ Ｐゴシック"/>
        <family val="3"/>
        <charset val="128"/>
        <scheme val="minor"/>
      </rPr>
      <t>基本科目、基礎教育科目、専門基礎必修科目、外国語科目、自由科目</t>
    </r>
    <rPh sb="3" eb="5">
      <t>カモク</t>
    </rPh>
    <rPh sb="5" eb="7">
      <t>シテイ</t>
    </rPh>
    <rPh sb="7" eb="9">
      <t>ニンテイ</t>
    </rPh>
    <phoneticPr fontId="1"/>
  </si>
  <si>
    <t>①認定される科目の分野により、下記の2種類の認定方法があります（入力例参照）</t>
    <rPh sb="1" eb="3">
      <t>ニンテイ</t>
    </rPh>
    <rPh sb="6" eb="8">
      <t>カモク</t>
    </rPh>
    <rPh sb="9" eb="11">
      <t>ブンヤ</t>
    </rPh>
    <rPh sb="15" eb="17">
      <t>カキ</t>
    </rPh>
    <rPh sb="19" eb="21">
      <t>シュルイ</t>
    </rPh>
    <rPh sb="22" eb="24">
      <t>ニンテイ</t>
    </rPh>
    <rPh sb="24" eb="26">
      <t>ホウホウ</t>
    </rPh>
    <rPh sb="32" eb="34">
      <t>ニュウリョク</t>
    </rPh>
    <rPh sb="34" eb="35">
      <t>レイ</t>
    </rPh>
    <rPh sb="35" eb="37">
      <t>サンショウ</t>
    </rPh>
    <phoneticPr fontId="1"/>
  </si>
  <si>
    <t xml:space="preserve"> [A]の分野の科目は分野のみの指定で認定可能ですが、[B]の分野の科目は、慶應での</t>
    <rPh sb="5" eb="7">
      <t>ブンヤ</t>
    </rPh>
    <rPh sb="8" eb="10">
      <t>カモク</t>
    </rPh>
    <rPh sb="11" eb="13">
      <t>ブンヤ</t>
    </rPh>
    <rPh sb="16" eb="18">
      <t>シテイ</t>
    </rPh>
    <rPh sb="19" eb="21">
      <t>ニンテイ</t>
    </rPh>
    <rPh sb="21" eb="23">
      <t>カノウ</t>
    </rPh>
    <rPh sb="31" eb="33">
      <t>ブンヤ</t>
    </rPh>
    <rPh sb="34" eb="36">
      <t>カモク</t>
    </rPh>
    <rPh sb="38" eb="40">
      <t>ケイオウ</t>
    </rPh>
    <phoneticPr fontId="1"/>
  </si>
  <si>
    <r>
      <rPr>
        <b/>
        <sz val="11"/>
        <rFont val="ＭＳ Ｐゴシック"/>
        <family val="3"/>
        <charset val="128"/>
        <scheme val="minor"/>
      </rPr>
      <t>[Ａ]分野指定認定</t>
    </r>
    <r>
      <rPr>
        <sz val="11"/>
        <rFont val="ＭＳ Ｐゴシック"/>
        <family val="3"/>
        <charset val="128"/>
        <scheme val="minor"/>
      </rPr>
      <t>：</t>
    </r>
    <r>
      <rPr>
        <sz val="9"/>
        <rFont val="ＭＳ Ｐゴシック"/>
        <family val="3"/>
        <charset val="128"/>
        <scheme val="minor"/>
      </rPr>
      <t>専門教育科目（基礎選択必修・特殊・関連）・総合教育科目・自主選択科目</t>
    </r>
    <rPh sb="3" eb="5">
      <t>ブンヤ</t>
    </rPh>
    <rPh sb="5" eb="7">
      <t>シテイ</t>
    </rPh>
    <rPh sb="7" eb="9">
      <t>ニンテイ</t>
    </rPh>
    <rPh sb="10" eb="12">
      <t>センモン</t>
    </rPh>
    <rPh sb="12" eb="14">
      <t>キョウイク</t>
    </rPh>
    <rPh sb="14" eb="16">
      <t>カモク</t>
    </rPh>
    <rPh sb="17" eb="19">
      <t>キソ</t>
    </rPh>
    <rPh sb="19" eb="21">
      <t>センタク</t>
    </rPh>
    <rPh sb="21" eb="23">
      <t>ヒッシュウ</t>
    </rPh>
    <rPh sb="24" eb="26">
      <t>トクシュ</t>
    </rPh>
    <rPh sb="27" eb="29">
      <t>カンレン</t>
    </rPh>
    <rPh sb="38" eb="40">
      <t>ジシュ</t>
    </rPh>
    <rPh sb="40" eb="42">
      <t>センタク</t>
    </rPh>
    <rPh sb="42" eb="44">
      <t>カモク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</si>
  <si>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[Ａ]分野指定認定</t>
    </r>
    <r>
      <rPr>
        <b/>
        <sz val="11"/>
        <color theme="1"/>
        <rFont val="ＭＳ Ｐゴシック"/>
        <family val="3"/>
        <charset val="128"/>
        <scheme val="minor"/>
      </rPr>
      <t>：</t>
    </r>
    <r>
      <rPr>
        <b/>
        <sz val="9"/>
        <color rgb="FFFF0000"/>
        <rFont val="ＭＳ Ｐゴシック"/>
        <family val="3"/>
        <charset val="128"/>
        <scheme val="minor"/>
      </rPr>
      <t>専門教育</t>
    </r>
    <r>
      <rPr>
        <b/>
        <sz val="9"/>
        <color theme="1"/>
        <rFont val="ＭＳ Ｐゴシック"/>
        <family val="3"/>
        <charset val="128"/>
        <scheme val="minor"/>
      </rPr>
      <t>科目（基礎選択必修・特殊・関連）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9"/>
        <color rgb="FFFF0000"/>
        <rFont val="ＭＳ Ｐゴシック"/>
        <family val="3"/>
        <charset val="128"/>
        <scheme val="minor"/>
      </rPr>
      <t>総合教育</t>
    </r>
    <r>
      <rPr>
        <b/>
        <sz val="9"/>
        <color theme="1"/>
        <rFont val="ＭＳ Ｐゴシック"/>
        <family val="3"/>
        <charset val="128"/>
        <scheme val="minor"/>
      </rPr>
      <t>科目・</t>
    </r>
    <r>
      <rPr>
        <b/>
        <sz val="9"/>
        <color rgb="FFFF0000"/>
        <rFont val="ＭＳ Ｐゴシック"/>
        <family val="3"/>
        <charset val="128"/>
        <scheme val="minor"/>
      </rPr>
      <t>自主選択</t>
    </r>
    <r>
      <rPr>
        <b/>
        <sz val="9"/>
        <color theme="1"/>
        <rFont val="ＭＳ Ｐゴシック"/>
        <family val="3"/>
        <charset val="128"/>
        <scheme val="minor"/>
      </rPr>
      <t>科目</t>
    </r>
    <rPh sb="3" eb="5">
      <t>ブンヤ</t>
    </rPh>
    <rPh sb="5" eb="7">
      <t>シテイ</t>
    </rPh>
    <rPh sb="7" eb="9">
      <t>ニンテイ</t>
    </rPh>
    <rPh sb="31" eb="33">
      <t>ソウゴウ</t>
    </rPh>
    <rPh sb="33" eb="35">
      <t>キョウイク</t>
    </rPh>
    <rPh sb="35" eb="37">
      <t>カモク</t>
    </rPh>
    <rPh sb="38" eb="40">
      <t>ジシュ</t>
    </rPh>
    <rPh sb="40" eb="42">
      <t>センタク</t>
    </rPh>
    <rPh sb="42" eb="44">
      <t>カモク</t>
    </rPh>
    <phoneticPr fontId="1"/>
  </si>
  <si>
    <t xml:space="preserve"> 類似した内容の科目に置き換えなければ認定できません。講義要項を参照し、置き換える</t>
    <rPh sb="1" eb="3">
      <t>ルイジ</t>
    </rPh>
    <rPh sb="5" eb="7">
      <t>ナイヨウ</t>
    </rPh>
    <rPh sb="8" eb="10">
      <t>カモク</t>
    </rPh>
    <rPh sb="11" eb="12">
      <t>オ</t>
    </rPh>
    <rPh sb="13" eb="14">
      <t>カ</t>
    </rPh>
    <rPh sb="19" eb="21">
      <t>ニンテイ</t>
    </rPh>
    <rPh sb="27" eb="29">
      <t>コウギ</t>
    </rPh>
    <rPh sb="29" eb="31">
      <t>ヨウコウ</t>
    </rPh>
    <rPh sb="32" eb="34">
      <t>サンショウ</t>
    </rPh>
    <rPh sb="36" eb="37">
      <t>オ</t>
    </rPh>
    <rPh sb="38" eb="39">
      <t>カ</t>
    </rPh>
    <phoneticPr fontId="1"/>
  </si>
  <si>
    <t xml:space="preserve"> 認定科目名を入力してください。</t>
    <rPh sb="1" eb="3">
      <t>ニンテイ</t>
    </rPh>
    <rPh sb="3" eb="5">
      <t>カモク</t>
    </rPh>
    <rPh sb="5" eb="6">
      <t>メイ</t>
    </rPh>
    <rPh sb="7" eb="9">
      <t>ニュウリョク</t>
    </rPh>
    <phoneticPr fontId="1"/>
  </si>
  <si>
    <t>基礎教育科目</t>
    <phoneticPr fontId="1"/>
  </si>
  <si>
    <t>専門基礎必修科目</t>
    <phoneticPr fontId="1"/>
  </si>
  <si>
    <t>外国語科目</t>
    <phoneticPr fontId="1"/>
  </si>
  <si>
    <t>自由科目</t>
    <phoneticPr fontId="1"/>
  </si>
  <si>
    <t>基本科目</t>
    <phoneticPr fontId="1"/>
  </si>
  <si>
    <t>7</t>
    <phoneticPr fontId="1"/>
  </si>
  <si>
    <t>17</t>
    <phoneticPr fontId="1"/>
  </si>
  <si>
    <t>6</t>
    <phoneticPr fontId="1"/>
  </si>
  <si>
    <t>駒形　哲哉</t>
    <rPh sb="0" eb="2">
      <t>コマガタ</t>
    </rPh>
    <rPh sb="3" eb="5">
      <t>テツヤ</t>
    </rPh>
    <phoneticPr fontId="1"/>
  </si>
  <si>
    <r>
      <rPr>
        <b/>
        <sz val="11"/>
        <rFont val="ＭＳ Ｐゴシック"/>
        <family val="3"/>
        <charset val="128"/>
        <scheme val="minor"/>
      </rPr>
      <t>[B]科目指定認定</t>
    </r>
    <r>
      <rPr>
        <sz val="11"/>
        <rFont val="ＭＳ Ｐゴシック"/>
        <family val="3"/>
        <charset val="128"/>
        <scheme val="minor"/>
      </rPr>
      <t>：</t>
    </r>
    <r>
      <rPr>
        <sz val="9"/>
        <rFont val="ＭＳ Ｐゴシック"/>
        <family val="3"/>
        <charset val="128"/>
        <scheme val="minor"/>
      </rPr>
      <t>基本科目、基礎教育科目、専門基礎必修科目、外国語科目、自由科目</t>
    </r>
    <rPh sb="3" eb="5">
      <t>カモク</t>
    </rPh>
    <rPh sb="5" eb="7">
      <t>シテイ</t>
    </rPh>
    <rPh sb="7" eb="9">
      <t>ニンテイ</t>
    </rPh>
    <phoneticPr fontId="1"/>
  </si>
  <si>
    <t>単位数：</t>
    <rPh sb="0" eb="2">
      <t>タンイ</t>
    </rPh>
    <rPh sb="2" eb="3">
      <t>スウ</t>
    </rPh>
    <phoneticPr fontId="1"/>
  </si>
  <si>
    <t>留学先</t>
    <rPh sb="0" eb="2">
      <t>リュウガク</t>
    </rPh>
    <rPh sb="2" eb="3">
      <t>サキ</t>
    </rPh>
    <phoneticPr fontId="1"/>
  </si>
  <si>
    <t>慶　應</t>
    <rPh sb="0" eb="1">
      <t>ケイ</t>
    </rPh>
    <rPh sb="2" eb="3">
      <t>ゴタ</t>
    </rPh>
    <phoneticPr fontId="1"/>
  </si>
  <si>
    <t>認定科目名：</t>
    <phoneticPr fontId="1"/>
  </si>
  <si>
    <t>取得科目名：</t>
    <rPh sb="0" eb="2">
      <t>シュトク</t>
    </rPh>
    <rPh sb="2" eb="4">
      <t>カモク</t>
    </rPh>
    <rPh sb="4" eb="5">
      <t>メイ</t>
    </rPh>
    <phoneticPr fontId="1"/>
  </si>
  <si>
    <t>認 定 分 野：</t>
    <rPh sb="0" eb="1">
      <t>ニン</t>
    </rPh>
    <rPh sb="2" eb="3">
      <t>サダム</t>
    </rPh>
    <rPh sb="4" eb="5">
      <t>ブン</t>
    </rPh>
    <rPh sb="6" eb="7">
      <t>ノ</t>
    </rPh>
    <phoneticPr fontId="1"/>
  </si>
  <si>
    <t>分 野 番 号：</t>
    <rPh sb="0" eb="1">
      <t>ブン</t>
    </rPh>
    <rPh sb="2" eb="3">
      <t>ノ</t>
    </rPh>
    <rPh sb="4" eb="5">
      <t>バン</t>
    </rPh>
    <rPh sb="6" eb="7">
      <t>ゴウ</t>
    </rPh>
    <phoneticPr fontId="1"/>
  </si>
  <si>
    <t>A3</t>
    <phoneticPr fontId="1"/>
  </si>
  <si>
    <t>A4</t>
    <phoneticPr fontId="1"/>
  </si>
  <si>
    <t>A5</t>
    <phoneticPr fontId="1"/>
  </si>
  <si>
    <t>A6</t>
    <phoneticPr fontId="1"/>
  </si>
  <si>
    <t>A7</t>
    <phoneticPr fontId="1"/>
  </si>
  <si>
    <t>A8</t>
    <phoneticPr fontId="1"/>
  </si>
  <si>
    <t>-</t>
    <phoneticPr fontId="1"/>
  </si>
  <si>
    <t>評　価：</t>
    <rPh sb="0" eb="1">
      <t>ヒョウ</t>
    </rPh>
    <rPh sb="2" eb="3">
      <t>アタイ</t>
    </rPh>
    <phoneticPr fontId="1"/>
  </si>
  <si>
    <t>ryutaro.keio@keio.jp</t>
  </si>
  <si>
    <t>ケイオー大学</t>
    <phoneticPr fontId="1"/>
  </si>
  <si>
    <t>25</t>
    <phoneticPr fontId="1"/>
  </si>
  <si>
    <t>8</t>
    <phoneticPr fontId="1"/>
  </si>
  <si>
    <t>pass</t>
    <phoneticPr fontId="1"/>
  </si>
  <si>
    <t>←「留学許可期間」は留学承認時の通知（保証人宛）を参照</t>
    <rPh sb="2" eb="4">
      <t>リュウガク</t>
    </rPh>
    <rPh sb="4" eb="6">
      <t>キョカ</t>
    </rPh>
    <rPh sb="6" eb="8">
      <t>キカン</t>
    </rPh>
    <rPh sb="10" eb="12">
      <t>リュウガク</t>
    </rPh>
    <rPh sb="12" eb="14">
      <t>ショウニン</t>
    </rPh>
    <rPh sb="14" eb="15">
      <t>ジ</t>
    </rPh>
    <rPh sb="16" eb="18">
      <t>ツウチ</t>
    </rPh>
    <rPh sb="19" eb="22">
      <t>ホショウニン</t>
    </rPh>
    <rPh sb="22" eb="23">
      <t>アテ</t>
    </rPh>
    <rPh sb="25" eb="27">
      <t>サンショウ</t>
    </rPh>
    <phoneticPr fontId="1"/>
  </si>
  <si>
    <t>←「進級・卒業必要単位」は該当する欄の「▼選択」を「〇」に変える事</t>
    <rPh sb="13" eb="15">
      <t>ガイトウ</t>
    </rPh>
    <rPh sb="17" eb="18">
      <t>ラン</t>
    </rPh>
    <rPh sb="21" eb="23">
      <t>センタク</t>
    </rPh>
    <rPh sb="29" eb="30">
      <t>カ</t>
    </rPh>
    <rPh sb="32" eb="33">
      <t>コト</t>
    </rPh>
    <phoneticPr fontId="1"/>
  </si>
  <si>
    <t>←取得科目名は分類名ではなく、内容を示す科目名を記載する事</t>
    <rPh sb="1" eb="3">
      <t>シュトク</t>
    </rPh>
    <rPh sb="3" eb="5">
      <t>カモク</t>
    </rPh>
    <rPh sb="5" eb="6">
      <t>メイ</t>
    </rPh>
    <rPh sb="7" eb="9">
      <t>ブンルイ</t>
    </rPh>
    <rPh sb="9" eb="10">
      <t>メイ</t>
    </rPh>
    <rPh sb="15" eb="17">
      <t>ナイヨウ</t>
    </rPh>
    <rPh sb="18" eb="19">
      <t>シメ</t>
    </rPh>
    <rPh sb="20" eb="22">
      <t>カモク</t>
    </rPh>
    <rPh sb="22" eb="23">
      <t>メイ</t>
    </rPh>
    <rPh sb="24" eb="26">
      <t>キサイ</t>
    </rPh>
    <rPh sb="28" eb="29">
      <t>コト</t>
    </rPh>
    <phoneticPr fontId="1"/>
  </si>
  <si>
    <t>　　例）分類名：Economics 300, 科目名：Health Economics</t>
    <rPh sb="2" eb="3">
      <t>レイ</t>
    </rPh>
    <rPh sb="4" eb="6">
      <t>ブンルイ</t>
    </rPh>
    <rPh sb="6" eb="7">
      <t>メイ</t>
    </rPh>
    <rPh sb="23" eb="25">
      <t>カモク</t>
    </rPh>
    <rPh sb="25" eb="26">
      <t>メイ</t>
    </rPh>
    <phoneticPr fontId="1"/>
  </si>
  <si>
    <t>←ECTSの場合、およそ2/3の単位数となる</t>
    <rPh sb="6" eb="8">
      <t>バアイ</t>
    </rPh>
    <rPh sb="16" eb="19">
      <t>タンイスウ</t>
    </rPh>
    <phoneticPr fontId="1"/>
  </si>
  <si>
    <t>※取得評価に関わらず、慶應での評価はG（認定）となります</t>
    <rPh sb="1" eb="3">
      <t>シュトク</t>
    </rPh>
    <rPh sb="3" eb="5">
      <t>ヒョウカ</t>
    </rPh>
    <rPh sb="6" eb="7">
      <t>カカ</t>
    </rPh>
    <rPh sb="11" eb="13">
      <t>ケイオウ</t>
    </rPh>
    <rPh sb="15" eb="17">
      <t>ヒョウカ</t>
    </rPh>
    <rPh sb="20" eb="22">
      <t>ニンテイ</t>
    </rPh>
    <phoneticPr fontId="1"/>
  </si>
  <si>
    <t>金融論ａ</t>
    <phoneticPr fontId="1"/>
  </si>
  <si>
    <t>12</t>
    <phoneticPr fontId="1"/>
  </si>
  <si>
    <t>←2科目に認定の場合はカンマ区切りで記載</t>
    <rPh sb="2" eb="4">
      <t>カモク</t>
    </rPh>
    <rPh sb="5" eb="7">
      <t>ニンテイ</t>
    </rPh>
    <rPh sb="8" eb="10">
      <t>バアイ</t>
    </rPh>
    <rPh sb="14" eb="16">
      <t>クギ</t>
    </rPh>
    <rPh sb="18" eb="20">
      <t>キサイ</t>
    </rPh>
    <phoneticPr fontId="1"/>
  </si>
  <si>
    <r>
      <t>[Ａ]分野指定認定：</t>
    </r>
    <r>
      <rPr>
        <b/>
        <sz val="9"/>
        <rFont val="ＭＳ Ｐゴシック"/>
        <family val="3"/>
        <charset val="128"/>
        <scheme val="minor"/>
      </rPr>
      <t>専門教育科目（基礎選択必修・特殊・関連）</t>
    </r>
    <r>
      <rPr>
        <b/>
        <sz val="11"/>
        <rFont val="ＭＳ Ｐゴシック"/>
        <family val="3"/>
        <charset val="128"/>
        <scheme val="minor"/>
      </rPr>
      <t>・</t>
    </r>
    <r>
      <rPr>
        <b/>
        <sz val="9"/>
        <rFont val="ＭＳ Ｐゴシック"/>
        <family val="3"/>
        <charset val="128"/>
        <scheme val="minor"/>
      </rPr>
      <t>総合教育科目・自主選択科目</t>
    </r>
    <rPh sb="3" eb="5">
      <t>ブンヤ</t>
    </rPh>
    <rPh sb="5" eb="7">
      <t>シテイ</t>
    </rPh>
    <rPh sb="7" eb="9">
      <t>ニンテイ</t>
    </rPh>
    <rPh sb="31" eb="33">
      <t>ソウゴウ</t>
    </rPh>
    <rPh sb="33" eb="35">
      <t>キョウイク</t>
    </rPh>
    <rPh sb="35" eb="37">
      <t>カモク</t>
    </rPh>
    <rPh sb="38" eb="40">
      <t>ジシュ</t>
    </rPh>
    <rPh sb="40" eb="42">
      <t>センタク</t>
    </rPh>
    <rPh sb="42" eb="44">
      <t>カモク</t>
    </rPh>
    <phoneticPr fontId="1"/>
  </si>
  <si>
    <t>数え上げ用</t>
    <rPh sb="0" eb="1">
      <t>カゾ</t>
    </rPh>
    <rPh sb="2" eb="3">
      <t>ア</t>
    </rPh>
    <rPh sb="4" eb="5">
      <t>ヨウ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</si>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</sst>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0"/>
      <color theme="10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u/>
      <sz val="9"/>
      <color theme="10"/>
      <name val="ＭＳ Ｐゴシック"/>
      <family val="2"/>
      <scheme val="minor"/>
    </font>
    <font>
      <b/>
      <sz val="48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4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0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/>
    <xf numFmtId="49" fontId="2" fillId="0" borderId="2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/>
    <xf numFmtId="49" fontId="2" fillId="0" borderId="4" xfId="0" applyNumberFormat="1" applyFont="1" applyBorder="1" applyAlignment="1"/>
    <xf numFmtId="49" fontId="2" fillId="0" borderId="4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6" fillId="0" borderId="4" xfId="0" applyNumberFormat="1" applyFont="1" applyBorder="1"/>
    <xf numFmtId="0" fontId="2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/>
    <xf numFmtId="0" fontId="9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49" fontId="12" fillId="0" borderId="0" xfId="0" applyNumberFormat="1" applyFont="1"/>
    <xf numFmtId="49" fontId="11" fillId="0" borderId="0" xfId="0" applyNumberFormat="1" applyFont="1"/>
    <xf numFmtId="49" fontId="2" fillId="0" borderId="3" xfId="0" applyNumberFormat="1" applyFont="1" applyBorder="1" applyAlignment="1"/>
    <xf numFmtId="49" fontId="13" fillId="0" borderId="0" xfId="1" applyNumberFormat="1"/>
    <xf numFmtId="49" fontId="6" fillId="0" borderId="0" xfId="0" applyNumberFormat="1" applyFont="1"/>
    <xf numFmtId="49" fontId="16" fillId="0" borderId="0" xfId="0" applyNumberFormat="1" applyFont="1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0" fillId="0" borderId="0" xfId="0" applyNumberFormat="1"/>
    <xf numFmtId="0" fontId="2" fillId="0" borderId="1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14" fillId="0" borderId="0" xfId="1" applyNumberFormat="1" applyFont="1" applyAlignment="1">
      <alignment horizontal="center" shrinkToFit="1"/>
    </xf>
    <xf numFmtId="0" fontId="13" fillId="0" borderId="0" xfId="1" applyNumberFormat="1" applyAlignment="1">
      <alignment shrinkToFit="1"/>
    </xf>
    <xf numFmtId="0" fontId="14" fillId="0" borderId="0" xfId="1" applyNumberFormat="1" applyFont="1" applyAlignment="1">
      <alignment shrinkToFit="1"/>
    </xf>
    <xf numFmtId="0" fontId="13" fillId="0" borderId="0" xfId="1" applyNumberFormat="1" applyAlignment="1"/>
    <xf numFmtId="0" fontId="22" fillId="0" borderId="0" xfId="1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Border="1"/>
    <xf numFmtId="49" fontId="6" fillId="0" borderId="0" xfId="0" applyNumberFormat="1" applyFont="1" applyAlignment="1">
      <alignment horizontal="right"/>
    </xf>
    <xf numFmtId="49" fontId="24" fillId="0" borderId="0" xfId="0" applyNumberFormat="1" applyFont="1"/>
    <xf numFmtId="49" fontId="10" fillId="0" borderId="0" xfId="0" applyNumberFormat="1" applyFont="1"/>
    <xf numFmtId="0" fontId="10" fillId="0" borderId="0" xfId="0" applyFont="1"/>
    <xf numFmtId="49" fontId="27" fillId="0" borderId="0" xfId="0" applyNumberFormat="1" applyFont="1"/>
    <xf numFmtId="49" fontId="10" fillId="0" borderId="4" xfId="0" applyNumberFormat="1" applyFont="1" applyBorder="1"/>
    <xf numFmtId="49" fontId="10" fillId="0" borderId="0" xfId="0" applyNumberFormat="1" applyFont="1" applyAlignment="1"/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Border="1" applyAlignment="1">
      <alignment horizontal="right"/>
    </xf>
    <xf numFmtId="49" fontId="10" fillId="0" borderId="3" xfId="0" applyNumberFormat="1" applyFont="1" applyBorder="1" applyAlignment="1"/>
    <xf numFmtId="49" fontId="10" fillId="0" borderId="0" xfId="0" applyNumberFormat="1" applyFont="1" applyBorder="1" applyAlignment="1">
      <alignment horizontal="center"/>
    </xf>
    <xf numFmtId="49" fontId="10" fillId="0" borderId="0" xfId="0" applyNumberFormat="1" applyFont="1" applyBorder="1"/>
    <xf numFmtId="49" fontId="29" fillId="0" borderId="0" xfId="0" applyNumberFormat="1" applyFont="1"/>
    <xf numFmtId="0" fontId="29" fillId="0" borderId="0" xfId="1" applyNumberFormat="1" applyFont="1" applyAlignment="1">
      <alignment shrinkToFit="1"/>
    </xf>
    <xf numFmtId="0" fontId="30" fillId="0" borderId="0" xfId="1" applyNumberFormat="1" applyFont="1" applyAlignment="1">
      <alignment shrinkToFit="1"/>
    </xf>
    <xf numFmtId="0" fontId="31" fillId="0" borderId="0" xfId="1" applyNumberFormat="1" applyFont="1" applyAlignment="1"/>
    <xf numFmtId="0" fontId="29" fillId="0" borderId="0" xfId="1" applyNumberFormat="1" applyFont="1" applyAlignment="1"/>
    <xf numFmtId="0" fontId="30" fillId="0" borderId="0" xfId="1" applyNumberFormat="1" applyFont="1" applyAlignment="1">
      <alignment horizontal="center" shrinkToFit="1"/>
    </xf>
    <xf numFmtId="49" fontId="10" fillId="0" borderId="2" xfId="0" applyNumberFormat="1" applyFont="1" applyBorder="1"/>
    <xf numFmtId="49" fontId="2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49" fontId="2" fillId="0" borderId="3" xfId="0" applyNumberFormat="1" applyFont="1" applyBorder="1"/>
    <xf numFmtId="49" fontId="2" fillId="2" borderId="11" xfId="0" applyNumberFormat="1" applyFont="1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2" fillId="0" borderId="27" xfId="0" applyNumberFormat="1" applyFont="1" applyBorder="1"/>
    <xf numFmtId="49" fontId="2" fillId="0" borderId="1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/>
    <xf numFmtId="49" fontId="10" fillId="2" borderId="12" xfId="0" applyNumberFormat="1" applyFont="1" applyFill="1" applyBorder="1" applyAlignment="1">
      <alignment horizontal="center" vertical="center"/>
    </xf>
    <xf numFmtId="49" fontId="35" fillId="0" borderId="4" xfId="0" applyNumberFormat="1" applyFont="1" applyBorder="1" applyAlignment="1">
      <alignment horizontal="center" vertical="center"/>
    </xf>
    <xf numFmtId="49" fontId="10" fillId="0" borderId="27" xfId="0" applyNumberFormat="1" applyFont="1" applyBorder="1"/>
    <xf numFmtId="49" fontId="10" fillId="0" borderId="18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right"/>
    </xf>
    <xf numFmtId="49" fontId="10" fillId="0" borderId="4" xfId="0" applyNumberFormat="1" applyFont="1" applyBorder="1" applyAlignment="1"/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2" fillId="2" borderId="0" xfId="0" applyNumberFormat="1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/>
    <xf numFmtId="49" fontId="18" fillId="0" borderId="0" xfId="0" applyNumberFormat="1" applyFont="1" applyAlignment="1"/>
    <xf numFmtId="0" fontId="2" fillId="0" borderId="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17" fillId="0" borderId="13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/>
    </xf>
    <xf numFmtId="49" fontId="5" fillId="4" borderId="22" xfId="0" applyNumberFormat="1" applyFont="1" applyFill="1" applyBorder="1" applyAlignment="1">
      <alignment horizontal="center" vertical="center"/>
    </xf>
    <xf numFmtId="49" fontId="5" fillId="4" borderId="16" xfId="0" applyNumberFormat="1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left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5" fillId="4" borderId="20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2" fillId="0" borderId="29" xfId="0" applyNumberFormat="1" applyFont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7" fillId="0" borderId="29" xfId="0" applyNumberFormat="1" applyFont="1" applyBorder="1" applyAlignment="1">
      <alignment horizontal="center" vertical="center"/>
    </xf>
    <xf numFmtId="49" fontId="5" fillId="3" borderId="35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3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49" fontId="17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49" fontId="32" fillId="0" borderId="21" xfId="0" applyNumberFormat="1" applyFont="1" applyBorder="1" applyAlignment="1">
      <alignment horizontal="center" vertical="center"/>
    </xf>
    <xf numFmtId="49" fontId="32" fillId="0" borderId="19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3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left" vertical="center"/>
    </xf>
    <xf numFmtId="49" fontId="6" fillId="0" borderId="31" xfId="0" applyNumberFormat="1" applyFont="1" applyBorder="1" applyAlignment="1">
      <alignment horizontal="left" vertical="center"/>
    </xf>
    <xf numFmtId="49" fontId="32" fillId="0" borderId="29" xfId="0" applyNumberFormat="1" applyFont="1" applyBorder="1" applyAlignment="1">
      <alignment horizontal="center" vertical="center"/>
    </xf>
    <xf numFmtId="49" fontId="32" fillId="0" borderId="2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2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center" vertical="center"/>
    </xf>
    <xf numFmtId="49" fontId="34" fillId="0" borderId="5" xfId="0" applyNumberFormat="1" applyFont="1" applyBorder="1" applyAlignment="1">
      <alignment horizontal="center" vertical="center"/>
    </xf>
    <xf numFmtId="49" fontId="34" fillId="0" borderId="7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34" fillId="3" borderId="13" xfId="0" applyNumberFormat="1" applyFont="1" applyFill="1" applyBorder="1" applyAlignment="1">
      <alignment horizontal="center" vertical="center"/>
    </xf>
    <xf numFmtId="49" fontId="34" fillId="3" borderId="14" xfId="0" applyNumberFormat="1" applyFont="1" applyFill="1" applyBorder="1" applyAlignment="1">
      <alignment horizontal="center" vertical="center"/>
    </xf>
    <xf numFmtId="49" fontId="10" fillId="0" borderId="13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49" fontId="34" fillId="3" borderId="12" xfId="0" applyNumberFormat="1" applyFont="1" applyFill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49" fontId="34" fillId="3" borderId="25" xfId="0" applyNumberFormat="1" applyFont="1" applyFill="1" applyBorder="1" applyAlignment="1">
      <alignment horizontal="center" vertical="center"/>
    </xf>
    <xf numFmtId="49" fontId="34" fillId="3" borderId="21" xfId="0" applyNumberFormat="1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/>
    </xf>
    <xf numFmtId="49" fontId="35" fillId="0" borderId="14" xfId="0" applyNumberFormat="1" applyFont="1" applyBorder="1" applyAlignment="1">
      <alignment horizontal="center" vertical="center"/>
    </xf>
    <xf numFmtId="49" fontId="34" fillId="4" borderId="0" xfId="0" applyNumberFormat="1" applyFont="1" applyFill="1" applyBorder="1" applyAlignment="1">
      <alignment horizontal="center" vertical="center"/>
    </xf>
    <xf numFmtId="49" fontId="34" fillId="4" borderId="22" xfId="0" applyNumberFormat="1" applyFont="1" applyFill="1" applyBorder="1" applyAlignment="1">
      <alignment horizontal="center" vertical="center"/>
    </xf>
    <xf numFmtId="49" fontId="34" fillId="4" borderId="4" xfId="0" applyNumberFormat="1" applyFont="1" applyFill="1" applyBorder="1" applyAlignment="1">
      <alignment horizontal="center" vertical="center"/>
    </xf>
    <xf numFmtId="49" fontId="34" fillId="4" borderId="9" xfId="0" applyNumberFormat="1" applyFont="1" applyFill="1" applyBorder="1" applyAlignment="1">
      <alignment horizontal="center" vertical="center"/>
    </xf>
    <xf numFmtId="49" fontId="34" fillId="4" borderId="16" xfId="0" applyNumberFormat="1" applyFont="1" applyFill="1" applyBorder="1" applyAlignment="1">
      <alignment horizontal="center" vertical="center"/>
    </xf>
    <xf numFmtId="49" fontId="34" fillId="4" borderId="17" xfId="0" applyNumberFormat="1" applyFont="1" applyFill="1" applyBorder="1" applyAlignment="1">
      <alignment horizontal="center" vertical="center"/>
    </xf>
    <xf numFmtId="49" fontId="10" fillId="0" borderId="17" xfId="0" applyNumberFormat="1" applyFont="1" applyBorder="1" applyAlignment="1">
      <alignment horizontal="left" vertical="center"/>
    </xf>
    <xf numFmtId="49" fontId="10" fillId="0" borderId="18" xfId="0" applyNumberFormat="1" applyFont="1" applyBorder="1" applyAlignment="1">
      <alignment horizontal="left" vertical="center"/>
    </xf>
    <xf numFmtId="0" fontId="34" fillId="4" borderId="6" xfId="0" applyNumberFormat="1" applyFont="1" applyFill="1" applyBorder="1" applyAlignment="1">
      <alignment horizontal="center" vertical="center"/>
    </xf>
    <xf numFmtId="0" fontId="34" fillId="4" borderId="5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34" fillId="4" borderId="5" xfId="0" applyNumberFormat="1" applyFont="1" applyFill="1" applyBorder="1" applyAlignment="1">
      <alignment horizontal="center" vertical="center"/>
    </xf>
    <xf numFmtId="0" fontId="34" fillId="4" borderId="20" xfId="0" applyNumberFormat="1" applyFont="1" applyFill="1" applyBorder="1" applyAlignment="1">
      <alignment horizontal="center" vertical="center"/>
    </xf>
    <xf numFmtId="0" fontId="34" fillId="4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49" fontId="24" fillId="0" borderId="28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34" fillId="3" borderId="19" xfId="0" applyNumberFormat="1" applyFont="1" applyFill="1" applyBorder="1" applyAlignment="1">
      <alignment horizontal="center" vertical="center"/>
    </xf>
    <xf numFmtId="49" fontId="10" fillId="0" borderId="21" xfId="0" applyNumberFormat="1" applyFont="1" applyBorder="1" applyAlignment="1">
      <alignment horizontal="left" vertical="center"/>
    </xf>
    <xf numFmtId="49" fontId="10" fillId="0" borderId="19" xfId="0" applyNumberFormat="1" applyFont="1" applyBorder="1" applyAlignment="1">
      <alignment horizontal="left" vertical="center"/>
    </xf>
    <xf numFmtId="49" fontId="35" fillId="0" borderId="21" xfId="0" applyNumberFormat="1" applyFont="1" applyBorder="1" applyAlignment="1">
      <alignment horizontal="center" vertical="center"/>
    </xf>
    <xf numFmtId="49" fontId="35" fillId="0" borderId="19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left" vertical="center"/>
    </xf>
    <xf numFmtId="49" fontId="34" fillId="3" borderId="34" xfId="0" applyNumberFormat="1" applyFont="1" applyFill="1" applyBorder="1" applyAlignment="1">
      <alignment horizontal="center" vertical="center"/>
    </xf>
    <xf numFmtId="49" fontId="10" fillId="0" borderId="30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10" fillId="0" borderId="33" xfId="0" applyNumberFormat="1" applyFont="1" applyBorder="1" applyAlignment="1">
      <alignment horizontal="left" vertical="center"/>
    </xf>
    <xf numFmtId="49" fontId="10" fillId="2" borderId="12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49" fontId="10" fillId="2" borderId="14" xfId="0" applyNumberFormat="1" applyFont="1" applyFill="1" applyBorder="1" applyAlignment="1">
      <alignment horizontal="center"/>
    </xf>
    <xf numFmtId="49" fontId="24" fillId="0" borderId="15" xfId="0" applyNumberFormat="1" applyFont="1" applyBorder="1" applyAlignment="1">
      <alignment horizontal="center" vertical="center"/>
    </xf>
    <xf numFmtId="49" fontId="34" fillId="3" borderId="29" xfId="0" applyNumberFormat="1" applyFont="1" applyFill="1" applyBorder="1" applyAlignment="1">
      <alignment horizontal="center" vertical="center"/>
    </xf>
    <xf numFmtId="49" fontId="34" fillId="3" borderId="26" xfId="0" applyNumberFormat="1" applyFont="1" applyFill="1" applyBorder="1" applyAlignment="1">
      <alignment horizontal="center" vertical="center"/>
    </xf>
    <xf numFmtId="49" fontId="10" fillId="0" borderId="29" xfId="0" applyNumberFormat="1" applyFont="1" applyBorder="1" applyAlignment="1">
      <alignment horizontal="left" vertical="center"/>
    </xf>
    <xf numFmtId="49" fontId="34" fillId="3" borderId="35" xfId="0" applyNumberFormat="1" applyFont="1" applyFill="1" applyBorder="1" applyAlignment="1">
      <alignment horizontal="center" vertical="center"/>
    </xf>
    <xf numFmtId="49" fontId="35" fillId="0" borderId="29" xfId="0" applyNumberFormat="1" applyFont="1" applyBorder="1" applyAlignment="1">
      <alignment horizontal="center" vertical="center"/>
    </xf>
    <xf numFmtId="49" fontId="35" fillId="0" borderId="26" xfId="0" applyNumberFormat="1" applyFont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34" fillId="4" borderId="8" xfId="0" applyNumberFormat="1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/>
    </xf>
    <xf numFmtId="0" fontId="35" fillId="0" borderId="4" xfId="0" applyNumberFormat="1" applyFont="1" applyBorder="1" applyAlignment="1">
      <alignment horizontal="center" vertical="center"/>
    </xf>
    <xf numFmtId="0" fontId="35" fillId="0" borderId="9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49" fontId="34" fillId="0" borderId="4" xfId="0" applyNumberFormat="1" applyFont="1" applyBorder="1" applyAlignment="1">
      <alignment horizontal="center" vertical="center"/>
    </xf>
    <xf numFmtId="49" fontId="34" fillId="0" borderId="9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left" vertical="center"/>
    </xf>
    <xf numFmtId="0" fontId="10" fillId="0" borderId="33" xfId="0" applyNumberFormat="1" applyFont="1" applyBorder="1" applyAlignment="1">
      <alignment horizontal="left" vertical="center"/>
    </xf>
    <xf numFmtId="49" fontId="35" fillId="0" borderId="24" xfId="0" applyNumberFormat="1" applyFont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10" fillId="0" borderId="31" xfId="0" applyNumberFormat="1" applyFont="1" applyBorder="1" applyAlignment="1">
      <alignment horizontal="left" vertical="center"/>
    </xf>
    <xf numFmtId="49" fontId="35" fillId="0" borderId="31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left"/>
    </xf>
    <xf numFmtId="49" fontId="33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40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9</xdr:row>
      <xdr:rowOff>19050</xdr:rowOff>
    </xdr:from>
    <xdr:to>
      <xdr:col>5</xdr:col>
      <xdr:colOff>209550</xdr:colOff>
      <xdr:row>10</xdr:row>
      <xdr:rowOff>161925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5075" y="1447800"/>
          <a:ext cx="123825" cy="307975"/>
        </a:xfrm>
        <a:prstGeom prst="leftBrace">
          <a:avLst>
            <a:gd name="adj1" fmla="val 8333"/>
            <a:gd name="adj2" fmla="val 25000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9</xdr:row>
      <xdr:rowOff>19050</xdr:rowOff>
    </xdr:from>
    <xdr:to>
      <xdr:col>5</xdr:col>
      <xdr:colOff>209550</xdr:colOff>
      <xdr:row>10</xdr:row>
      <xdr:rowOff>161925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B3CECEDA-48DE-4CC5-A8C4-EA48E3A9540B}"/>
            </a:ext>
          </a:extLst>
        </xdr:cNvPr>
        <xdr:cNvSpPr/>
      </xdr:nvSpPr>
      <xdr:spPr>
        <a:xfrm>
          <a:off x="1190625" y="1504950"/>
          <a:ext cx="123825" cy="314325"/>
        </a:xfrm>
        <a:prstGeom prst="leftBrace">
          <a:avLst>
            <a:gd name="adj1" fmla="val 8333"/>
            <a:gd name="adj2" fmla="val 25000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9</xdr:row>
      <xdr:rowOff>19050</xdr:rowOff>
    </xdr:from>
    <xdr:to>
      <xdr:col>5</xdr:col>
      <xdr:colOff>209550</xdr:colOff>
      <xdr:row>10</xdr:row>
      <xdr:rowOff>161925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3171604-405E-4DB7-9636-EACE87860241}"/>
            </a:ext>
          </a:extLst>
        </xdr:cNvPr>
        <xdr:cNvSpPr/>
      </xdr:nvSpPr>
      <xdr:spPr>
        <a:xfrm>
          <a:off x="1190625" y="1504950"/>
          <a:ext cx="123825" cy="314325"/>
        </a:xfrm>
        <a:prstGeom prst="leftBrace">
          <a:avLst>
            <a:gd name="adj1" fmla="val 8333"/>
            <a:gd name="adj2" fmla="val 25000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udents.keio.ac.jp/mt/class/registration/files/kei_rishu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udents.keio.ac.jp/mt/class/registration/files/kei_rishu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udents.keio.ac.jp/mt/class/registration/files/kei_rishu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08"/>
  <sheetViews>
    <sheetView tabSelected="1" view="pageBreakPreview" zoomScale="115" zoomScaleNormal="100" zoomScaleSheetLayoutView="115" workbookViewId="0">
      <selection activeCell="AG29" sqref="AG29"/>
    </sheetView>
  </sheetViews>
  <sheetFormatPr defaultColWidth="9" defaultRowHeight="13.5" outlineLevelRow="2" outlineLevelCol="1"/>
  <cols>
    <col min="1" max="1" width="6.7109375" style="2" customWidth="1"/>
    <col min="2" max="2" width="3.28515625" style="2" customWidth="1"/>
    <col min="3" max="3" width="2" style="2" customWidth="1"/>
    <col min="4" max="4" width="1.42578125" style="2" customWidth="1"/>
    <col min="5" max="5" width="3.140625" style="2" customWidth="1"/>
    <col min="6" max="6" width="3.42578125" style="2" customWidth="1"/>
    <col min="7" max="7" width="3.28515625" style="2" customWidth="1"/>
    <col min="8" max="8" width="3.7109375" style="2" customWidth="1"/>
    <col min="9" max="9" width="1.42578125" style="2" customWidth="1"/>
    <col min="10" max="10" width="3.42578125" style="2" customWidth="1"/>
    <col min="11" max="12" width="2.42578125" style="2" customWidth="1"/>
    <col min="13" max="13" width="4.42578125" style="2" customWidth="1"/>
    <col min="14" max="14" width="3.5703125" style="2" customWidth="1"/>
    <col min="15" max="15" width="3.140625" style="2" customWidth="1"/>
    <col min="16" max="16" width="3.28515625" style="2" customWidth="1"/>
    <col min="17" max="17" width="1.7109375" style="2" customWidth="1"/>
    <col min="18" max="18" width="3.28515625" style="2" customWidth="1"/>
    <col min="19" max="19" width="1.85546875" style="2" customWidth="1"/>
    <col min="20" max="20" width="3" style="2" customWidth="1"/>
    <col min="21" max="21" width="3.85546875" style="2" customWidth="1"/>
    <col min="22" max="22" width="4.28515625" style="2" customWidth="1"/>
    <col min="23" max="26" width="3.5703125" style="2" customWidth="1"/>
    <col min="27" max="27" width="3" style="2" customWidth="1"/>
    <col min="28" max="28" width="2.140625" style="2" customWidth="1"/>
    <col min="29" max="29" width="3" style="2" customWidth="1"/>
    <col min="30" max="30" width="2" style="2" customWidth="1"/>
    <col min="31" max="31" width="3" style="2" customWidth="1"/>
    <col min="32" max="32" width="7.42578125" style="2" hidden="1" customWidth="1" outlineLevel="1"/>
    <col min="33" max="33" width="3.5703125" style="2" customWidth="1" collapsed="1"/>
    <col min="34" max="38" width="6.5703125" style="2" customWidth="1"/>
    <col min="39" max="46" width="6.5703125" style="1" customWidth="1"/>
    <col min="47" max="47" width="5.85546875" style="1" customWidth="1"/>
    <col min="48" max="16384" width="9" style="1"/>
  </cols>
  <sheetData>
    <row r="1" spans="1:40" ht="17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16" t="s">
        <v>271</v>
      </c>
      <c r="AG1" s="115"/>
    </row>
    <row r="2" spans="1:40">
      <c r="A2" s="3"/>
      <c r="B2" s="3"/>
      <c r="V2" s="172"/>
      <c r="W2" s="172"/>
      <c r="X2" s="2" t="s">
        <v>32</v>
      </c>
      <c r="Y2" s="68"/>
      <c r="Z2" s="2" t="s">
        <v>31</v>
      </c>
      <c r="AA2" s="68"/>
      <c r="AB2" s="2" t="s">
        <v>30</v>
      </c>
    </row>
    <row r="3" spans="1:40">
      <c r="A3" s="2" t="s">
        <v>1</v>
      </c>
      <c r="AH3" s="28" t="s">
        <v>108</v>
      </c>
    </row>
    <row r="4" spans="1:40" ht="5.25" customHeight="1"/>
    <row r="5" spans="1:40">
      <c r="A5" s="2" t="s">
        <v>3</v>
      </c>
      <c r="C5" s="172"/>
      <c r="D5" s="172"/>
      <c r="E5" s="2" t="s">
        <v>4</v>
      </c>
      <c r="F5" s="6"/>
      <c r="G5" s="2" t="s">
        <v>28</v>
      </c>
      <c r="J5" s="7"/>
      <c r="K5" s="8" t="s">
        <v>29</v>
      </c>
      <c r="L5" s="172"/>
      <c r="M5" s="172"/>
      <c r="N5" s="172"/>
      <c r="R5" s="8" t="s">
        <v>66</v>
      </c>
      <c r="S5" s="172" t="s">
        <v>24</v>
      </c>
      <c r="T5" s="172"/>
      <c r="U5" s="172"/>
      <c r="W5" s="12" t="s">
        <v>65</v>
      </c>
      <c r="X5" s="173"/>
      <c r="Y5" s="173"/>
      <c r="Z5" s="173"/>
      <c r="AA5" s="173"/>
      <c r="AB5" s="173"/>
      <c r="AC5" s="173"/>
      <c r="AD5" s="173"/>
      <c r="AE5" s="173"/>
      <c r="AF5" s="108"/>
      <c r="AH5" s="8" t="s">
        <v>109</v>
      </c>
      <c r="AI5" s="2" t="s">
        <v>219</v>
      </c>
    </row>
    <row r="6" spans="1:40" outlineLevel="1">
      <c r="A6" s="2" t="s">
        <v>5</v>
      </c>
      <c r="C6" s="172"/>
      <c r="D6" s="172"/>
      <c r="E6" s="172"/>
      <c r="F6" s="172"/>
      <c r="G6" s="172"/>
      <c r="H6" s="172"/>
      <c r="I6" s="172"/>
      <c r="J6" s="172"/>
      <c r="M6" s="8" t="s">
        <v>7</v>
      </c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08"/>
      <c r="AH6" s="8" t="s">
        <v>110</v>
      </c>
      <c r="AI6" s="2" t="s">
        <v>119</v>
      </c>
    </row>
    <row r="7" spans="1:40">
      <c r="A7" s="2" t="s">
        <v>8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R7" s="8" t="s">
        <v>9</v>
      </c>
      <c r="S7" s="174"/>
      <c r="T7" s="174"/>
      <c r="U7" s="174"/>
      <c r="V7" s="174"/>
      <c r="W7" s="174"/>
      <c r="X7" s="2" t="s">
        <v>16</v>
      </c>
      <c r="AD7" s="8"/>
      <c r="AE7" s="29"/>
      <c r="AF7" s="109"/>
      <c r="AH7" s="8"/>
      <c r="AI7" s="2" t="s">
        <v>220</v>
      </c>
    </row>
    <row r="8" spans="1:40">
      <c r="A8" s="2" t="s">
        <v>10</v>
      </c>
      <c r="E8" s="172"/>
      <c r="F8" s="172"/>
      <c r="G8" s="2" t="s">
        <v>4</v>
      </c>
      <c r="H8" s="172"/>
      <c r="I8" s="172"/>
      <c r="J8" s="2" t="s">
        <v>11</v>
      </c>
      <c r="K8" s="174"/>
      <c r="L8" s="174"/>
      <c r="M8" s="2" t="s">
        <v>61</v>
      </c>
      <c r="N8" s="172"/>
      <c r="O8" s="172"/>
      <c r="P8" s="2" t="s">
        <v>4</v>
      </c>
      <c r="R8" s="172"/>
      <c r="S8" s="172"/>
      <c r="T8" s="2" t="s">
        <v>11</v>
      </c>
      <c r="U8" s="67"/>
      <c r="V8" s="2" t="s">
        <v>12</v>
      </c>
      <c r="Y8" s="8" t="s">
        <v>15</v>
      </c>
      <c r="Z8" s="172" t="s">
        <v>24</v>
      </c>
      <c r="AA8" s="172"/>
      <c r="AB8" s="172"/>
      <c r="AC8" s="172"/>
      <c r="AD8" s="172"/>
      <c r="AE8" s="172"/>
      <c r="AF8" s="34"/>
      <c r="AH8" s="8" t="s">
        <v>111</v>
      </c>
      <c r="AI8" s="2" t="s">
        <v>112</v>
      </c>
    </row>
    <row r="9" spans="1:40">
      <c r="A9" s="2" t="s">
        <v>19</v>
      </c>
      <c r="J9" s="172" t="s">
        <v>24</v>
      </c>
      <c r="K9" s="172"/>
      <c r="L9" s="172"/>
      <c r="M9" s="172"/>
      <c r="N9" s="34"/>
      <c r="AH9" s="8"/>
      <c r="AI9" s="2" t="s">
        <v>174</v>
      </c>
    </row>
    <row r="10" spans="1:40">
      <c r="A10" s="2" t="s">
        <v>23</v>
      </c>
      <c r="G10" s="174" t="s">
        <v>24</v>
      </c>
      <c r="H10" s="174"/>
      <c r="I10" s="2" t="s">
        <v>20</v>
      </c>
      <c r="AA10" s="8" t="s">
        <v>18</v>
      </c>
      <c r="AB10" s="172"/>
      <c r="AC10" s="172"/>
      <c r="AD10" s="2" t="s">
        <v>17</v>
      </c>
      <c r="AH10" s="8"/>
      <c r="AI10" s="175" t="s">
        <v>128</v>
      </c>
      <c r="AJ10" s="175"/>
      <c r="AK10" s="175"/>
      <c r="AL10" s="66" t="s">
        <v>113</v>
      </c>
      <c r="AM10" s="30" t="s">
        <v>115</v>
      </c>
      <c r="AN10" s="30"/>
    </row>
    <row r="11" spans="1:40">
      <c r="G11" s="174" t="s">
        <v>24</v>
      </c>
      <c r="H11" s="174"/>
      <c r="I11" s="8" t="s">
        <v>21</v>
      </c>
      <c r="J11" s="67"/>
      <c r="K11" s="2" t="s">
        <v>22</v>
      </c>
      <c r="AH11" s="8"/>
      <c r="AK11" s="66"/>
      <c r="AL11" s="66" t="s">
        <v>114</v>
      </c>
      <c r="AM11" s="30" t="s">
        <v>116</v>
      </c>
      <c r="AN11" s="30"/>
    </row>
    <row r="12" spans="1:40" ht="6" customHeight="1">
      <c r="G12" s="34"/>
      <c r="H12" s="34"/>
      <c r="I12" s="8"/>
      <c r="J12" s="9"/>
      <c r="AH12" s="8"/>
    </row>
    <row r="13" spans="1:40" outlineLevel="2">
      <c r="A13" s="27" t="s">
        <v>35</v>
      </c>
      <c r="D13" s="2" t="s">
        <v>14</v>
      </c>
      <c r="AH13" s="8"/>
      <c r="AI13" s="2" t="s">
        <v>218</v>
      </c>
    </row>
    <row r="14" spans="1:40" outlineLevel="2">
      <c r="D14" s="2" t="s">
        <v>95</v>
      </c>
      <c r="AH14" s="8"/>
      <c r="AI14" s="2" t="s">
        <v>173</v>
      </c>
    </row>
    <row r="15" spans="1:40" outlineLevel="2">
      <c r="D15" s="2" t="s">
        <v>223</v>
      </c>
      <c r="AH15" s="8" t="s">
        <v>117</v>
      </c>
      <c r="AI15" s="2" t="s">
        <v>118</v>
      </c>
    </row>
    <row r="16" spans="1:40" ht="6.75" customHeight="1" outlineLevel="2">
      <c r="AH16" s="8"/>
    </row>
    <row r="17" spans="1:41" outlineLevel="2">
      <c r="A17" s="27" t="s">
        <v>36</v>
      </c>
      <c r="D17" s="2" t="s">
        <v>225</v>
      </c>
      <c r="AH17" s="8"/>
      <c r="AI17" s="2" t="s">
        <v>172</v>
      </c>
    </row>
    <row r="18" spans="1:41" outlineLevel="2">
      <c r="E18" s="32"/>
      <c r="F18" s="49" t="s">
        <v>227</v>
      </c>
      <c r="AH18" s="8" t="s">
        <v>120</v>
      </c>
      <c r="AI18" s="2" t="s">
        <v>121</v>
      </c>
    </row>
    <row r="19" spans="1:41" outlineLevel="2">
      <c r="F19" s="2" t="s">
        <v>224</v>
      </c>
      <c r="AH19" s="8"/>
      <c r="AI19" s="2" t="s">
        <v>122</v>
      </c>
    </row>
    <row r="20" spans="1:41" outlineLevel="2">
      <c r="E20" s="2" t="s">
        <v>226</v>
      </c>
      <c r="AH20" s="8"/>
    </row>
    <row r="21" spans="1:41" outlineLevel="2">
      <c r="E21" s="2" t="s">
        <v>229</v>
      </c>
      <c r="AH21" s="27" t="s">
        <v>123</v>
      </c>
      <c r="AI21" s="2" t="s">
        <v>124</v>
      </c>
    </row>
    <row r="22" spans="1:41" outlineLevel="2">
      <c r="E22" s="2" t="s">
        <v>230</v>
      </c>
      <c r="AI22" s="31" t="s">
        <v>125</v>
      </c>
    </row>
    <row r="23" spans="1:41" outlineLevel="2">
      <c r="D23" s="2" t="s">
        <v>105</v>
      </c>
      <c r="R23" s="39"/>
      <c r="S23" s="39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I23" s="33" t="s">
        <v>126</v>
      </c>
    </row>
    <row r="24" spans="1:41" outlineLevel="2">
      <c r="F24" s="42" t="s">
        <v>175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38"/>
      <c r="AE24" s="38"/>
      <c r="AF24" s="38"/>
      <c r="AI24" s="31"/>
    </row>
    <row r="25" spans="1:41" outlineLevel="2">
      <c r="D25" s="2" t="s">
        <v>48</v>
      </c>
      <c r="AI25" s="33"/>
    </row>
    <row r="26" spans="1:41" ht="7.5" customHeight="1" outlineLevel="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9"/>
      <c r="AG26" s="9"/>
      <c r="AI26" s="31"/>
      <c r="AJ26" s="31"/>
      <c r="AO26" s="2"/>
    </row>
    <row r="27" spans="1:41" ht="7.5" customHeight="1">
      <c r="AG27" s="9"/>
      <c r="AI27" s="33"/>
      <c r="AJ27" s="33"/>
      <c r="AK27" s="33"/>
      <c r="AL27" s="33"/>
      <c r="AM27" s="33"/>
      <c r="AN27" s="33"/>
      <c r="AO27" s="2"/>
    </row>
    <row r="28" spans="1:41">
      <c r="A28" s="27" t="s">
        <v>228</v>
      </c>
      <c r="AI28" s="33"/>
      <c r="AJ28" s="33"/>
      <c r="AK28" s="33"/>
      <c r="AL28" s="33"/>
      <c r="AM28" s="33"/>
      <c r="AN28" s="33"/>
    </row>
    <row r="29" spans="1:41" ht="14.25" thickBot="1">
      <c r="A29" s="77" t="s">
        <v>2</v>
      </c>
      <c r="B29" s="176" t="s">
        <v>159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8"/>
      <c r="AF29" s="110"/>
      <c r="AH29" s="27" t="s">
        <v>178</v>
      </c>
      <c r="AI29" s="33"/>
      <c r="AJ29" s="33"/>
      <c r="AK29" s="33"/>
      <c r="AL29" s="33"/>
    </row>
    <row r="30" spans="1:41" ht="17.25" customHeight="1" thickTop="1" thickBot="1">
      <c r="A30" s="179" t="s">
        <v>160</v>
      </c>
      <c r="B30" s="161" t="s">
        <v>242</v>
      </c>
      <c r="C30" s="161"/>
      <c r="D30" s="162"/>
      <c r="E30" s="161" t="s">
        <v>245</v>
      </c>
      <c r="F30" s="161"/>
      <c r="G30" s="161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4"/>
      <c r="W30" s="161" t="s">
        <v>241</v>
      </c>
      <c r="X30" s="161"/>
      <c r="Y30" s="165"/>
      <c r="Z30" s="187"/>
      <c r="AA30" s="132" t="s">
        <v>255</v>
      </c>
      <c r="AB30" s="132"/>
      <c r="AC30" s="132"/>
      <c r="AD30" s="165"/>
      <c r="AE30" s="181"/>
      <c r="AF30" s="111"/>
      <c r="AG30" s="28"/>
      <c r="AH30" s="28"/>
      <c r="AI30" s="85" t="s">
        <v>62</v>
      </c>
      <c r="AJ30" s="85" t="s">
        <v>63</v>
      </c>
      <c r="AK30" s="85" t="s">
        <v>64</v>
      </c>
      <c r="AL30" s="86" t="s">
        <v>127</v>
      </c>
      <c r="AM30" s="86" t="s">
        <v>37</v>
      </c>
    </row>
    <row r="31" spans="1:41" ht="14.25" thickTop="1">
      <c r="A31" s="180"/>
      <c r="B31" s="133" t="s">
        <v>243</v>
      </c>
      <c r="C31" s="133"/>
      <c r="D31" s="134"/>
      <c r="E31" s="167" t="s">
        <v>246</v>
      </c>
      <c r="F31" s="139"/>
      <c r="G31" s="139"/>
      <c r="H31" s="168" t="s">
        <v>156</v>
      </c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9"/>
      <c r="W31" s="139" t="s">
        <v>247</v>
      </c>
      <c r="X31" s="139"/>
      <c r="Y31" s="139"/>
      <c r="Z31" s="139"/>
      <c r="AA31" s="156" t="str">
        <f>VLOOKUP(H31,ドロップダウンリスト!$F:$J,3,FALSE)&amp;" - "&amp;VLOOKUP(H31,ドロップダウンリスト!$F:$J,4,FALSE)&amp;" - "&amp;VLOOKUP(H31,ドロップダウンリスト!$F:$J,5,FALSE)</f>
        <v xml:space="preserve"> -  - </v>
      </c>
      <c r="AB31" s="156"/>
      <c r="AC31" s="156"/>
      <c r="AD31" s="156"/>
      <c r="AE31" s="157"/>
      <c r="AF31" s="112"/>
      <c r="AH31" s="8" t="s">
        <v>179</v>
      </c>
      <c r="AI31" s="43"/>
      <c r="AJ31" s="43"/>
      <c r="AK31" s="43"/>
      <c r="AL31" s="36">
        <f>VLOOKUP(H31,ドロップダウンリスト!$F$1:$K$15,6,FALSE)</f>
        <v>0</v>
      </c>
      <c r="AM31" s="43"/>
      <c r="AN31" s="1" t="str">
        <f>$L$5&amp;","&amp;AI31&amp;","&amp;AJ31&amp;","&amp;AK31&amp;",15,"&amp;AL31&amp;","&amp;AM31&amp;","&amp;VLOOKUP(H31,ドロップダウンリスト!$F:$J,3,FALSE)&amp;","&amp;VLOOKUP(H31,ドロップダウンリスト!$F:$J,4,FALSE)&amp;","&amp;VLOOKUP(H31,ドロップダウンリスト!$F:$J,5,FALSE)&amp;",外国科目認定"</f>
        <v>,,,,15,0,,,,,外国科目認定</v>
      </c>
    </row>
    <row r="32" spans="1:41">
      <c r="A32" s="180"/>
      <c r="B32" s="139"/>
      <c r="C32" s="139"/>
      <c r="D32" s="147"/>
      <c r="E32" s="148" t="s">
        <v>244</v>
      </c>
      <c r="F32" s="149"/>
      <c r="G32" s="149"/>
      <c r="H32" s="170" t="str">
        <f>VLOOKUP(H31,ドロップダウンリスト!$F$1:$G$15,2,FALSE)</f>
        <v>（自動入力）</v>
      </c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139" t="s">
        <v>158</v>
      </c>
      <c r="X32" s="139"/>
      <c r="Y32" s="139"/>
      <c r="Z32" s="139"/>
      <c r="AA32" s="144" t="s">
        <v>272</v>
      </c>
      <c r="AB32" s="144"/>
      <c r="AC32" s="144"/>
      <c r="AD32" s="154" t="s">
        <v>157</v>
      </c>
      <c r="AE32" s="155"/>
      <c r="AF32" s="107">
        <f>LEN(AA32)-LEN(SUBSTITUTE(SUBSTITUTE(AA32,",",""),"/",""))</f>
        <v>0</v>
      </c>
      <c r="AG32" s="31"/>
      <c r="AH32" s="47"/>
      <c r="AI32" s="44"/>
      <c r="AJ32" s="44"/>
      <c r="AK32" s="44"/>
      <c r="AL32" s="45"/>
      <c r="AM32" s="45"/>
    </row>
    <row r="33" spans="1:40" ht="3.75" customHeight="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60"/>
      <c r="AF33" s="113"/>
      <c r="AG33" s="31"/>
      <c r="AH33" s="47"/>
      <c r="AI33" s="44"/>
      <c r="AJ33" s="44"/>
      <c r="AK33" s="44"/>
      <c r="AL33" s="45"/>
      <c r="AM33" s="45"/>
    </row>
    <row r="34" spans="1:40" ht="14.25" thickBot="1">
      <c r="A34" s="182" t="s">
        <v>161</v>
      </c>
      <c r="B34" s="132" t="s">
        <v>242</v>
      </c>
      <c r="C34" s="132"/>
      <c r="D34" s="151"/>
      <c r="E34" s="132" t="s">
        <v>245</v>
      </c>
      <c r="F34" s="132"/>
      <c r="G34" s="132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132" t="s">
        <v>241</v>
      </c>
      <c r="X34" s="132"/>
      <c r="Y34" s="152"/>
      <c r="Z34" s="152"/>
      <c r="AA34" s="153" t="s">
        <v>255</v>
      </c>
      <c r="AB34" s="126"/>
      <c r="AC34" s="126"/>
      <c r="AD34" s="152"/>
      <c r="AE34" s="185"/>
      <c r="AF34" s="111"/>
      <c r="AH34" s="8"/>
      <c r="AI34" s="85" t="s">
        <v>62</v>
      </c>
      <c r="AJ34" s="85" t="s">
        <v>63</v>
      </c>
      <c r="AK34" s="85" t="s">
        <v>64</v>
      </c>
      <c r="AL34" s="86" t="s">
        <v>127</v>
      </c>
      <c r="AM34" s="86" t="s">
        <v>37</v>
      </c>
    </row>
    <row r="35" spans="1:40" ht="14.25" thickTop="1">
      <c r="A35" s="183"/>
      <c r="B35" s="133" t="s">
        <v>243</v>
      </c>
      <c r="C35" s="133"/>
      <c r="D35" s="134"/>
      <c r="E35" s="167" t="s">
        <v>246</v>
      </c>
      <c r="F35" s="139"/>
      <c r="G35" s="139"/>
      <c r="H35" s="168" t="s">
        <v>156</v>
      </c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9"/>
      <c r="W35" s="139" t="s">
        <v>247</v>
      </c>
      <c r="X35" s="139"/>
      <c r="Y35" s="139"/>
      <c r="Z35" s="139"/>
      <c r="AA35" s="156" t="str">
        <f>VLOOKUP(H35,ドロップダウンリスト!$F:$J,3,FALSE)&amp;" - "&amp;VLOOKUP(H35,ドロップダウンリスト!$F:$J,4,FALSE)&amp;" - "&amp;VLOOKUP(H35,ドロップダウンリスト!$F:$J,5,FALSE)</f>
        <v xml:space="preserve"> -  - </v>
      </c>
      <c r="AB35" s="156"/>
      <c r="AC35" s="156"/>
      <c r="AD35" s="156"/>
      <c r="AE35" s="157"/>
      <c r="AF35" s="112"/>
      <c r="AH35" s="8" t="s">
        <v>195</v>
      </c>
      <c r="AI35" s="43"/>
      <c r="AJ35" s="43"/>
      <c r="AK35" s="43"/>
      <c r="AL35" s="36">
        <f>VLOOKUP(H35,ドロップダウンリスト!$F$1:$K$15,6,FALSE)</f>
        <v>0</v>
      </c>
      <c r="AM35" s="43"/>
      <c r="AN35" s="1" t="str">
        <f>$L$5&amp;","&amp;AI35&amp;","&amp;AJ35&amp;","&amp;AK35&amp;",15,"&amp;AL35&amp;","&amp;AM35&amp;","&amp;VLOOKUP(H35,ドロップダウンリスト!$F:$J,3,FALSE)&amp;","&amp;VLOOKUP(H35,ドロップダウンリスト!$F:$J,4,FALSE)&amp;","&amp;VLOOKUP(H35,ドロップダウンリスト!$F:$J,5,FALSE)&amp;",外国科目認定"</f>
        <v>,,,,15,0,,,,,外国科目認定</v>
      </c>
    </row>
    <row r="36" spans="1:40">
      <c r="A36" s="184"/>
      <c r="B36" s="139"/>
      <c r="C36" s="139"/>
      <c r="D36" s="147"/>
      <c r="E36" s="148" t="s">
        <v>244</v>
      </c>
      <c r="F36" s="149"/>
      <c r="G36" s="149"/>
      <c r="H36" s="170" t="str">
        <f>VLOOKUP(H35,ドロップダウンリスト!$F$1:$G$15,2,FALSE)</f>
        <v>（自動入力）</v>
      </c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1"/>
      <c r="W36" s="139" t="s">
        <v>158</v>
      </c>
      <c r="X36" s="139"/>
      <c r="Y36" s="139"/>
      <c r="Z36" s="139"/>
      <c r="AA36" s="144"/>
      <c r="AB36" s="144"/>
      <c r="AC36" s="144"/>
      <c r="AD36" s="154" t="s">
        <v>157</v>
      </c>
      <c r="AE36" s="155"/>
      <c r="AF36" s="75">
        <f>LEN(AA36)-LEN(SUBSTITUTE(SUBSTITUTE(AA36,",",""),"/",""))</f>
        <v>0</v>
      </c>
      <c r="AH36" s="8"/>
      <c r="AK36" s="66"/>
      <c r="AM36" s="2"/>
    </row>
    <row r="37" spans="1:40" ht="3.75" customHeight="1">
      <c r="A37" s="158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60"/>
      <c r="AF37" s="113"/>
      <c r="AG37" s="31"/>
      <c r="AH37" s="47"/>
      <c r="AI37" s="44"/>
      <c r="AJ37" s="44"/>
      <c r="AK37" s="44"/>
      <c r="AL37" s="45"/>
      <c r="AM37" s="45"/>
    </row>
    <row r="38" spans="1:40" ht="14.25" thickBot="1">
      <c r="A38" s="182" t="s">
        <v>248</v>
      </c>
      <c r="B38" s="132" t="s">
        <v>242</v>
      </c>
      <c r="C38" s="132"/>
      <c r="D38" s="151"/>
      <c r="E38" s="132" t="s">
        <v>245</v>
      </c>
      <c r="F38" s="132"/>
      <c r="G38" s="132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9"/>
      <c r="W38" s="132" t="s">
        <v>241</v>
      </c>
      <c r="X38" s="132"/>
      <c r="Y38" s="152"/>
      <c r="Z38" s="152"/>
      <c r="AA38" s="153" t="s">
        <v>255</v>
      </c>
      <c r="AB38" s="126"/>
      <c r="AC38" s="126"/>
      <c r="AD38" s="152"/>
      <c r="AE38" s="185"/>
      <c r="AF38" s="111"/>
      <c r="AH38" s="8"/>
      <c r="AI38" s="85" t="s">
        <v>62</v>
      </c>
      <c r="AJ38" s="85" t="s">
        <v>63</v>
      </c>
      <c r="AK38" s="85" t="s">
        <v>64</v>
      </c>
      <c r="AL38" s="86" t="s">
        <v>127</v>
      </c>
      <c r="AM38" s="86" t="s">
        <v>37</v>
      </c>
    </row>
    <row r="39" spans="1:40" ht="14.25" thickTop="1">
      <c r="A39" s="183"/>
      <c r="B39" s="133" t="s">
        <v>243</v>
      </c>
      <c r="C39" s="133"/>
      <c r="D39" s="134"/>
      <c r="E39" s="167" t="s">
        <v>246</v>
      </c>
      <c r="F39" s="139"/>
      <c r="G39" s="139"/>
      <c r="H39" s="168" t="s">
        <v>156</v>
      </c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9"/>
      <c r="W39" s="139" t="s">
        <v>247</v>
      </c>
      <c r="X39" s="139"/>
      <c r="Y39" s="139"/>
      <c r="Z39" s="139"/>
      <c r="AA39" s="156" t="str">
        <f>VLOOKUP(H39,ドロップダウンリスト!$F:$J,3,FALSE)&amp;" - "&amp;VLOOKUP(H39,ドロップダウンリスト!$F:$J,4,FALSE)&amp;" - "&amp;VLOOKUP(H39,ドロップダウンリスト!$F:$J,5,FALSE)</f>
        <v xml:space="preserve"> -  - </v>
      </c>
      <c r="AB39" s="156"/>
      <c r="AC39" s="156"/>
      <c r="AD39" s="156"/>
      <c r="AE39" s="157"/>
      <c r="AF39" s="112"/>
      <c r="AH39" s="8" t="s">
        <v>196</v>
      </c>
      <c r="AI39" s="43"/>
      <c r="AJ39" s="43"/>
      <c r="AK39" s="43"/>
      <c r="AL39" s="36">
        <f>VLOOKUP(H39,ドロップダウンリスト!$F$1:$K$15,6,FALSE)</f>
        <v>0</v>
      </c>
      <c r="AM39" s="43"/>
      <c r="AN39" s="1" t="str">
        <f>$L$5&amp;","&amp;AI39&amp;","&amp;AJ39&amp;","&amp;AK39&amp;",15,"&amp;AL39&amp;","&amp;AM39&amp;","&amp;VLOOKUP(H39,ドロップダウンリスト!$F:$J,3,FALSE)&amp;","&amp;VLOOKUP(H39,ドロップダウンリスト!$F:$J,4,FALSE)&amp;","&amp;VLOOKUP(H39,ドロップダウンリスト!$F:$J,5,FALSE)&amp;",外国科目認定"</f>
        <v>,,,,15,0,,,,,外国科目認定</v>
      </c>
    </row>
    <row r="40" spans="1:40">
      <c r="A40" s="183"/>
      <c r="B40" s="139"/>
      <c r="C40" s="139"/>
      <c r="D40" s="147"/>
      <c r="E40" s="148" t="s">
        <v>244</v>
      </c>
      <c r="F40" s="149"/>
      <c r="G40" s="149"/>
      <c r="H40" s="170" t="str">
        <f>VLOOKUP(H39,ドロップダウンリスト!$F$1:$G$15,2,FALSE)</f>
        <v>（自動入力）</v>
      </c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1"/>
      <c r="W40" s="139" t="s">
        <v>158</v>
      </c>
      <c r="X40" s="139"/>
      <c r="Y40" s="139"/>
      <c r="Z40" s="139"/>
      <c r="AA40" s="144"/>
      <c r="AB40" s="144"/>
      <c r="AC40" s="144"/>
      <c r="AD40" s="154" t="s">
        <v>157</v>
      </c>
      <c r="AE40" s="155"/>
      <c r="AF40" s="75">
        <f>LEN(AA40)-LEN(SUBSTITUTE(SUBSTITUTE(AA40,",",""),"/",""))</f>
        <v>0</v>
      </c>
      <c r="AH40" s="8"/>
      <c r="AK40" s="69"/>
      <c r="AM40" s="2"/>
    </row>
    <row r="41" spans="1:40" ht="3.75" customHeight="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60"/>
      <c r="AF41" s="113"/>
      <c r="AG41" s="31"/>
      <c r="AH41" s="47"/>
      <c r="AI41" s="44"/>
      <c r="AJ41" s="44"/>
      <c r="AK41" s="44"/>
      <c r="AL41" s="45"/>
      <c r="AM41" s="45"/>
    </row>
    <row r="42" spans="1:40" ht="14.25" thickBot="1">
      <c r="A42" s="182" t="s">
        <v>249</v>
      </c>
      <c r="B42" s="132" t="s">
        <v>242</v>
      </c>
      <c r="C42" s="132"/>
      <c r="D42" s="151"/>
      <c r="E42" s="132" t="s">
        <v>245</v>
      </c>
      <c r="F42" s="132"/>
      <c r="G42" s="132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9"/>
      <c r="W42" s="132" t="s">
        <v>241</v>
      </c>
      <c r="X42" s="132"/>
      <c r="Y42" s="152"/>
      <c r="Z42" s="152"/>
      <c r="AA42" s="153" t="s">
        <v>255</v>
      </c>
      <c r="AB42" s="126"/>
      <c r="AC42" s="126"/>
      <c r="AD42" s="152"/>
      <c r="AE42" s="185"/>
      <c r="AF42" s="111"/>
      <c r="AH42" s="8"/>
      <c r="AI42" s="85" t="s">
        <v>62</v>
      </c>
      <c r="AJ42" s="85" t="s">
        <v>63</v>
      </c>
      <c r="AK42" s="85" t="s">
        <v>64</v>
      </c>
      <c r="AL42" s="86" t="s">
        <v>127</v>
      </c>
      <c r="AM42" s="86" t="s">
        <v>37</v>
      </c>
    </row>
    <row r="43" spans="1:40" ht="14.25" thickTop="1">
      <c r="A43" s="183"/>
      <c r="B43" s="133" t="s">
        <v>243</v>
      </c>
      <c r="C43" s="133"/>
      <c r="D43" s="134"/>
      <c r="E43" s="167" t="s">
        <v>246</v>
      </c>
      <c r="F43" s="139"/>
      <c r="G43" s="139"/>
      <c r="H43" s="168" t="s">
        <v>156</v>
      </c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9"/>
      <c r="W43" s="139" t="s">
        <v>247</v>
      </c>
      <c r="X43" s="139"/>
      <c r="Y43" s="139"/>
      <c r="Z43" s="139"/>
      <c r="AA43" s="156" t="str">
        <f>VLOOKUP(H43,ドロップダウンリスト!$F:$J,3,FALSE)&amp;" - "&amp;VLOOKUP(H43,ドロップダウンリスト!$F:$J,4,FALSE)&amp;" - "&amp;VLOOKUP(H43,ドロップダウンリスト!$F:$J,5,FALSE)</f>
        <v xml:space="preserve"> -  - </v>
      </c>
      <c r="AB43" s="156"/>
      <c r="AC43" s="156"/>
      <c r="AD43" s="156"/>
      <c r="AE43" s="157"/>
      <c r="AF43" s="112"/>
      <c r="AH43" s="8" t="s">
        <v>197</v>
      </c>
      <c r="AI43" s="43"/>
      <c r="AJ43" s="43"/>
      <c r="AK43" s="43"/>
      <c r="AL43" s="36">
        <f>VLOOKUP(H43,ドロップダウンリスト!$F$1:$K$15,6,FALSE)</f>
        <v>0</v>
      </c>
      <c r="AM43" s="43"/>
      <c r="AN43" s="1" t="str">
        <f>$L$5&amp;","&amp;AI43&amp;","&amp;AJ43&amp;","&amp;AK43&amp;",15,"&amp;AL43&amp;","&amp;AM43&amp;","&amp;VLOOKUP(H43,ドロップダウンリスト!$F:$J,3,FALSE)&amp;","&amp;VLOOKUP(H43,ドロップダウンリスト!$F:$J,4,FALSE)&amp;","&amp;VLOOKUP(H43,ドロップダウンリスト!$F:$J,5,FALSE)&amp;",外国科目認定"</f>
        <v>,,,,15,0,,,,,外国科目認定</v>
      </c>
    </row>
    <row r="44" spans="1:40">
      <c r="A44" s="184"/>
      <c r="B44" s="139"/>
      <c r="C44" s="139"/>
      <c r="D44" s="147"/>
      <c r="E44" s="148" t="s">
        <v>244</v>
      </c>
      <c r="F44" s="149"/>
      <c r="G44" s="149"/>
      <c r="H44" s="170" t="str">
        <f>VLOOKUP(H43,ドロップダウンリスト!$F$1:$G$15,2,FALSE)</f>
        <v>（自動入力）</v>
      </c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1"/>
      <c r="W44" s="139" t="s">
        <v>158</v>
      </c>
      <c r="X44" s="139"/>
      <c r="Y44" s="139"/>
      <c r="Z44" s="139"/>
      <c r="AA44" s="144"/>
      <c r="AB44" s="144"/>
      <c r="AC44" s="144"/>
      <c r="AD44" s="154" t="s">
        <v>157</v>
      </c>
      <c r="AE44" s="155"/>
      <c r="AF44" s="75">
        <f>LEN(AA44)-LEN(SUBSTITUTE(SUBSTITUTE(AA44,",",""),"/",""))</f>
        <v>0</v>
      </c>
      <c r="AH44" s="8"/>
      <c r="AK44" s="69"/>
      <c r="AM44" s="2"/>
    </row>
    <row r="45" spans="1:40" ht="3.75" customHeight="1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60"/>
      <c r="AF45" s="113"/>
      <c r="AG45" s="31"/>
      <c r="AH45" s="47"/>
      <c r="AI45" s="44"/>
      <c r="AJ45" s="44"/>
      <c r="AK45" s="44"/>
      <c r="AL45" s="45"/>
      <c r="AM45" s="45"/>
    </row>
    <row r="46" spans="1:40" ht="14.25" thickBot="1">
      <c r="A46" s="182" t="s">
        <v>250</v>
      </c>
      <c r="B46" s="132" t="s">
        <v>242</v>
      </c>
      <c r="C46" s="132"/>
      <c r="D46" s="151"/>
      <c r="E46" s="132" t="s">
        <v>245</v>
      </c>
      <c r="F46" s="132"/>
      <c r="G46" s="132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9"/>
      <c r="W46" s="132" t="s">
        <v>241</v>
      </c>
      <c r="X46" s="132"/>
      <c r="Y46" s="152"/>
      <c r="Z46" s="152"/>
      <c r="AA46" s="153" t="s">
        <v>255</v>
      </c>
      <c r="AB46" s="126"/>
      <c r="AC46" s="126"/>
      <c r="AD46" s="152"/>
      <c r="AE46" s="185"/>
      <c r="AF46" s="111"/>
      <c r="AH46" s="8"/>
      <c r="AI46" s="85" t="s">
        <v>62</v>
      </c>
      <c r="AJ46" s="85" t="s">
        <v>63</v>
      </c>
      <c r="AK46" s="85" t="s">
        <v>64</v>
      </c>
      <c r="AL46" s="86" t="s">
        <v>127</v>
      </c>
      <c r="AM46" s="86" t="s">
        <v>37</v>
      </c>
    </row>
    <row r="47" spans="1:40" ht="14.25" thickTop="1">
      <c r="A47" s="183"/>
      <c r="B47" s="133" t="s">
        <v>243</v>
      </c>
      <c r="C47" s="133"/>
      <c r="D47" s="134"/>
      <c r="E47" s="167" t="s">
        <v>246</v>
      </c>
      <c r="F47" s="139"/>
      <c r="G47" s="139"/>
      <c r="H47" s="168" t="s">
        <v>156</v>
      </c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9"/>
      <c r="W47" s="139" t="s">
        <v>247</v>
      </c>
      <c r="X47" s="139"/>
      <c r="Y47" s="139"/>
      <c r="Z47" s="139"/>
      <c r="AA47" s="156" t="str">
        <f>VLOOKUP(H47,ドロップダウンリスト!$F:$J,3,FALSE)&amp;" - "&amp;VLOOKUP(H47,ドロップダウンリスト!$F:$J,4,FALSE)&amp;" - "&amp;VLOOKUP(H47,ドロップダウンリスト!$F:$J,5,FALSE)</f>
        <v xml:space="preserve"> -  - </v>
      </c>
      <c r="AB47" s="156"/>
      <c r="AC47" s="156"/>
      <c r="AD47" s="156"/>
      <c r="AE47" s="157"/>
      <c r="AF47" s="112"/>
      <c r="AH47" s="8" t="s">
        <v>198</v>
      </c>
      <c r="AI47" s="43"/>
      <c r="AJ47" s="43"/>
      <c r="AK47" s="43"/>
      <c r="AL47" s="36">
        <f>VLOOKUP(H47,ドロップダウンリスト!$F$1:$K$15,6,FALSE)</f>
        <v>0</v>
      </c>
      <c r="AM47" s="43"/>
      <c r="AN47" s="1" t="str">
        <f>$L$5&amp;","&amp;AI47&amp;","&amp;AJ47&amp;","&amp;AK47&amp;",15,"&amp;AL47&amp;","&amp;AM47&amp;","&amp;VLOOKUP(H47,ドロップダウンリスト!$F:$J,3,FALSE)&amp;","&amp;VLOOKUP(H47,ドロップダウンリスト!$F:$J,4,FALSE)&amp;","&amp;VLOOKUP(H47,ドロップダウンリスト!$F:$J,5,FALSE)&amp;",外国科目認定"</f>
        <v>,,,,15,0,,,,,外国科目認定</v>
      </c>
    </row>
    <row r="48" spans="1:40">
      <c r="A48" s="183"/>
      <c r="B48" s="139"/>
      <c r="C48" s="139"/>
      <c r="D48" s="147"/>
      <c r="E48" s="148" t="s">
        <v>244</v>
      </c>
      <c r="F48" s="149"/>
      <c r="G48" s="149"/>
      <c r="H48" s="170" t="str">
        <f>VLOOKUP(H47,ドロップダウンリスト!$F$1:$G$15,2,FALSE)</f>
        <v>（自動入力）</v>
      </c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1"/>
      <c r="W48" s="139" t="s">
        <v>158</v>
      </c>
      <c r="X48" s="139"/>
      <c r="Y48" s="139"/>
      <c r="Z48" s="139"/>
      <c r="AA48" s="144"/>
      <c r="AB48" s="144"/>
      <c r="AC48" s="144"/>
      <c r="AD48" s="154" t="s">
        <v>157</v>
      </c>
      <c r="AE48" s="155"/>
      <c r="AF48" s="75">
        <f>LEN(AA48)-LEN(SUBSTITUTE(SUBSTITUTE(AA48,",",""),"/",""))</f>
        <v>0</v>
      </c>
      <c r="AH48" s="8"/>
      <c r="AK48" s="69"/>
      <c r="AM48" s="2"/>
    </row>
    <row r="49" spans="1:40" ht="3.75" customHeight="1">
      <c r="A49" s="158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60"/>
      <c r="AF49" s="113"/>
      <c r="AG49" s="31"/>
      <c r="AH49" s="47"/>
      <c r="AI49" s="44"/>
      <c r="AJ49" s="44"/>
      <c r="AK49" s="44"/>
      <c r="AL49" s="45"/>
      <c r="AM49" s="45"/>
    </row>
    <row r="50" spans="1:40" ht="14.25" thickBot="1">
      <c r="A50" s="182" t="s">
        <v>251</v>
      </c>
      <c r="B50" s="132" t="s">
        <v>242</v>
      </c>
      <c r="C50" s="132"/>
      <c r="D50" s="151"/>
      <c r="E50" s="132" t="s">
        <v>245</v>
      </c>
      <c r="F50" s="132"/>
      <c r="G50" s="132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9"/>
      <c r="W50" s="132" t="s">
        <v>241</v>
      </c>
      <c r="X50" s="132"/>
      <c r="Y50" s="152"/>
      <c r="Z50" s="152"/>
      <c r="AA50" s="153" t="s">
        <v>255</v>
      </c>
      <c r="AB50" s="126"/>
      <c r="AC50" s="126"/>
      <c r="AD50" s="152"/>
      <c r="AE50" s="185"/>
      <c r="AF50" s="111"/>
      <c r="AH50" s="8"/>
      <c r="AI50" s="85" t="s">
        <v>62</v>
      </c>
      <c r="AJ50" s="85" t="s">
        <v>63</v>
      </c>
      <c r="AK50" s="85" t="s">
        <v>64</v>
      </c>
      <c r="AL50" s="86" t="s">
        <v>127</v>
      </c>
      <c r="AM50" s="86" t="s">
        <v>37</v>
      </c>
    </row>
    <row r="51" spans="1:40" ht="14.25" thickTop="1">
      <c r="A51" s="183"/>
      <c r="B51" s="133" t="s">
        <v>243</v>
      </c>
      <c r="C51" s="133"/>
      <c r="D51" s="134"/>
      <c r="E51" s="167" t="s">
        <v>246</v>
      </c>
      <c r="F51" s="139"/>
      <c r="G51" s="139"/>
      <c r="H51" s="168" t="s">
        <v>156</v>
      </c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9"/>
      <c r="W51" s="139" t="s">
        <v>247</v>
      </c>
      <c r="X51" s="139"/>
      <c r="Y51" s="139"/>
      <c r="Z51" s="139"/>
      <c r="AA51" s="156" t="str">
        <f>VLOOKUP(H51,ドロップダウンリスト!$F:$J,3,FALSE)&amp;" - "&amp;VLOOKUP(H51,ドロップダウンリスト!$F:$J,4,FALSE)&amp;" - "&amp;VLOOKUP(H51,ドロップダウンリスト!$F:$J,5,FALSE)</f>
        <v xml:space="preserve"> -  - </v>
      </c>
      <c r="AB51" s="156"/>
      <c r="AC51" s="156"/>
      <c r="AD51" s="156"/>
      <c r="AE51" s="157"/>
      <c r="AF51" s="112"/>
      <c r="AH51" s="8" t="s">
        <v>199</v>
      </c>
      <c r="AI51" s="43"/>
      <c r="AJ51" s="43"/>
      <c r="AK51" s="43"/>
      <c r="AL51" s="36">
        <f>VLOOKUP(H51,ドロップダウンリスト!$F$1:$K$15,6,FALSE)</f>
        <v>0</v>
      </c>
      <c r="AM51" s="43"/>
      <c r="AN51" s="1" t="str">
        <f>$L$5&amp;","&amp;AI51&amp;","&amp;AJ51&amp;","&amp;AK51&amp;",15,"&amp;AL51&amp;","&amp;AM51&amp;","&amp;VLOOKUP(H51,ドロップダウンリスト!$F:$J,3,FALSE)&amp;","&amp;VLOOKUP(H51,ドロップダウンリスト!$F:$J,4,FALSE)&amp;","&amp;VLOOKUP(H51,ドロップダウンリスト!$F:$J,5,FALSE)&amp;",外国科目認定"</f>
        <v>,,,,15,0,,,,,外国科目認定</v>
      </c>
    </row>
    <row r="52" spans="1:40">
      <c r="A52" s="183"/>
      <c r="B52" s="139"/>
      <c r="C52" s="139"/>
      <c r="D52" s="147"/>
      <c r="E52" s="148" t="s">
        <v>244</v>
      </c>
      <c r="F52" s="149"/>
      <c r="G52" s="149"/>
      <c r="H52" s="170" t="str">
        <f>VLOOKUP(H51,ドロップダウンリスト!$F$1:$G$15,2,FALSE)</f>
        <v>（自動入力）</v>
      </c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1"/>
      <c r="W52" s="139" t="s">
        <v>158</v>
      </c>
      <c r="X52" s="139"/>
      <c r="Y52" s="139"/>
      <c r="Z52" s="139"/>
      <c r="AA52" s="144"/>
      <c r="AB52" s="144"/>
      <c r="AC52" s="144"/>
      <c r="AD52" s="154" t="s">
        <v>157</v>
      </c>
      <c r="AE52" s="155"/>
      <c r="AF52" s="75">
        <f>LEN(AA52)-LEN(SUBSTITUTE(SUBSTITUTE(AA52,",",""),"/",""))</f>
        <v>0</v>
      </c>
      <c r="AH52" s="8"/>
      <c r="AK52" s="69"/>
      <c r="AM52" s="2"/>
    </row>
    <row r="53" spans="1:40" ht="3.75" customHeight="1">
      <c r="A53" s="158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13"/>
      <c r="AG53" s="31"/>
      <c r="AH53" s="47"/>
      <c r="AI53" s="44"/>
      <c r="AJ53" s="44"/>
      <c r="AK53" s="44"/>
      <c r="AL53" s="45"/>
      <c r="AM53" s="45"/>
    </row>
    <row r="54" spans="1:40" ht="14.25" thickBot="1">
      <c r="A54" s="182" t="s">
        <v>252</v>
      </c>
      <c r="B54" s="132" t="s">
        <v>242</v>
      </c>
      <c r="C54" s="132"/>
      <c r="D54" s="151"/>
      <c r="E54" s="132" t="s">
        <v>245</v>
      </c>
      <c r="F54" s="132"/>
      <c r="G54" s="132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9"/>
      <c r="W54" s="132" t="s">
        <v>241</v>
      </c>
      <c r="X54" s="132"/>
      <c r="Y54" s="130"/>
      <c r="Z54" s="131"/>
      <c r="AA54" s="132" t="s">
        <v>255</v>
      </c>
      <c r="AB54" s="132"/>
      <c r="AC54" s="132"/>
      <c r="AD54" s="152"/>
      <c r="AE54" s="185"/>
      <c r="AF54" s="111"/>
      <c r="AH54" s="8"/>
      <c r="AI54" s="85" t="s">
        <v>62</v>
      </c>
      <c r="AJ54" s="85" t="s">
        <v>63</v>
      </c>
      <c r="AK54" s="85" t="s">
        <v>64</v>
      </c>
      <c r="AL54" s="86" t="s">
        <v>127</v>
      </c>
      <c r="AM54" s="86" t="s">
        <v>37</v>
      </c>
    </row>
    <row r="55" spans="1:40" ht="14.25" thickTop="1">
      <c r="A55" s="183"/>
      <c r="B55" s="133" t="s">
        <v>243</v>
      </c>
      <c r="C55" s="133"/>
      <c r="D55" s="134"/>
      <c r="E55" s="167" t="s">
        <v>246</v>
      </c>
      <c r="F55" s="139"/>
      <c r="G55" s="139"/>
      <c r="H55" s="168" t="s">
        <v>156</v>
      </c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9"/>
      <c r="W55" s="139" t="s">
        <v>247</v>
      </c>
      <c r="X55" s="139"/>
      <c r="Y55" s="139"/>
      <c r="Z55" s="139"/>
      <c r="AA55" s="156" t="str">
        <f>VLOOKUP(H55,ドロップダウンリスト!$F:$J,3,FALSE)&amp;" - "&amp;VLOOKUP(H55,ドロップダウンリスト!$F:$J,4,FALSE)&amp;" - "&amp;VLOOKUP(H55,ドロップダウンリスト!$F:$J,5,FALSE)</f>
        <v xml:space="preserve"> -  - </v>
      </c>
      <c r="AB55" s="156"/>
      <c r="AC55" s="156"/>
      <c r="AD55" s="156"/>
      <c r="AE55" s="157"/>
      <c r="AF55" s="112"/>
      <c r="AH55" s="8" t="s">
        <v>200</v>
      </c>
      <c r="AI55" s="43"/>
      <c r="AJ55" s="43"/>
      <c r="AK55" s="43"/>
      <c r="AL55" s="36">
        <f>VLOOKUP(H55,ドロップダウンリスト!$F$1:$K$15,6,FALSE)</f>
        <v>0</v>
      </c>
      <c r="AM55" s="43"/>
      <c r="AN55" s="1" t="str">
        <f>$L$5&amp;","&amp;AI55&amp;","&amp;AJ55&amp;","&amp;AK55&amp;",15,"&amp;AL55&amp;","&amp;AM55&amp;","&amp;VLOOKUP(H55,ドロップダウンリスト!$F:$J,3,FALSE)&amp;","&amp;VLOOKUP(H55,ドロップダウンリスト!$F:$J,4,FALSE)&amp;","&amp;VLOOKUP(H55,ドロップダウンリスト!$F:$J,5,FALSE)&amp;",外国科目認定"</f>
        <v>,,,,15,0,,,,,外国科目認定</v>
      </c>
    </row>
    <row r="56" spans="1:40">
      <c r="A56" s="183"/>
      <c r="B56" s="139"/>
      <c r="C56" s="139"/>
      <c r="D56" s="147"/>
      <c r="E56" s="148" t="s">
        <v>244</v>
      </c>
      <c r="F56" s="149"/>
      <c r="G56" s="149"/>
      <c r="H56" s="170" t="str">
        <f>VLOOKUP(H55,ドロップダウンリスト!$F$1:$G$15,2,FALSE)</f>
        <v>（自動入力）</v>
      </c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1"/>
      <c r="W56" s="139" t="s">
        <v>158</v>
      </c>
      <c r="X56" s="139"/>
      <c r="Y56" s="139"/>
      <c r="Z56" s="139"/>
      <c r="AA56" s="144"/>
      <c r="AB56" s="144"/>
      <c r="AC56" s="144"/>
      <c r="AD56" s="154" t="s">
        <v>157</v>
      </c>
      <c r="AE56" s="155"/>
      <c r="AF56" s="75">
        <f>LEN(AA56)-LEN(SUBSTITUTE(SUBSTITUTE(AA56,",",""),"/",""))</f>
        <v>0</v>
      </c>
      <c r="AH56" s="8"/>
      <c r="AK56" s="69"/>
      <c r="AM56" s="2"/>
    </row>
    <row r="57" spans="1:40" ht="3.75" customHeight="1">
      <c r="A57" s="158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60"/>
      <c r="AF57" s="113"/>
      <c r="AG57" s="31"/>
      <c r="AH57" s="47"/>
      <c r="AI57" s="44"/>
      <c r="AJ57" s="44"/>
      <c r="AK57" s="44"/>
      <c r="AL57" s="45"/>
      <c r="AM57" s="45"/>
    </row>
    <row r="58" spans="1:40" ht="14.25" thickBot="1">
      <c r="A58" s="182" t="s">
        <v>253</v>
      </c>
      <c r="B58" s="132" t="s">
        <v>242</v>
      </c>
      <c r="C58" s="132"/>
      <c r="D58" s="151"/>
      <c r="E58" s="132" t="s">
        <v>245</v>
      </c>
      <c r="F58" s="132"/>
      <c r="G58" s="132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9"/>
      <c r="W58" s="132" t="s">
        <v>241</v>
      </c>
      <c r="X58" s="132"/>
      <c r="Y58" s="152"/>
      <c r="Z58" s="152"/>
      <c r="AA58" s="153" t="s">
        <v>255</v>
      </c>
      <c r="AB58" s="126"/>
      <c r="AC58" s="126"/>
      <c r="AD58" s="152"/>
      <c r="AE58" s="185"/>
      <c r="AF58" s="111"/>
      <c r="AH58" s="8"/>
      <c r="AI58" s="85" t="s">
        <v>62</v>
      </c>
      <c r="AJ58" s="85" t="s">
        <v>63</v>
      </c>
      <c r="AK58" s="85" t="s">
        <v>64</v>
      </c>
      <c r="AL58" s="86" t="s">
        <v>127</v>
      </c>
      <c r="AM58" s="86" t="s">
        <v>37</v>
      </c>
    </row>
    <row r="59" spans="1:40" ht="14.25" thickTop="1">
      <c r="A59" s="183"/>
      <c r="B59" s="133" t="s">
        <v>243</v>
      </c>
      <c r="C59" s="133"/>
      <c r="D59" s="134"/>
      <c r="E59" s="167" t="s">
        <v>246</v>
      </c>
      <c r="F59" s="139"/>
      <c r="G59" s="139"/>
      <c r="H59" s="168" t="s">
        <v>156</v>
      </c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9"/>
      <c r="W59" s="139" t="s">
        <v>247</v>
      </c>
      <c r="X59" s="139"/>
      <c r="Y59" s="139"/>
      <c r="Z59" s="139"/>
      <c r="AA59" s="156" t="str">
        <f>VLOOKUP(H59,ドロップダウンリスト!$F:$J,3,FALSE)&amp;" - "&amp;VLOOKUP(H59,ドロップダウンリスト!$F:$J,4,FALSE)&amp;" - "&amp;VLOOKUP(H59,ドロップダウンリスト!$F:$J,5,FALSE)</f>
        <v xml:space="preserve"> -  - </v>
      </c>
      <c r="AB59" s="156"/>
      <c r="AC59" s="156"/>
      <c r="AD59" s="156"/>
      <c r="AE59" s="157"/>
      <c r="AF59" s="112"/>
      <c r="AH59" s="8" t="s">
        <v>201</v>
      </c>
      <c r="AI59" s="43"/>
      <c r="AJ59" s="43"/>
      <c r="AK59" s="43"/>
      <c r="AL59" s="36">
        <f>VLOOKUP(H59,ドロップダウンリスト!$F$1:$K$15,6,FALSE)</f>
        <v>0</v>
      </c>
      <c r="AM59" s="43"/>
      <c r="AN59" s="1" t="str">
        <f>$L$5&amp;","&amp;AI59&amp;","&amp;AJ59&amp;","&amp;AK59&amp;",15,"&amp;AL59&amp;","&amp;AM59&amp;","&amp;VLOOKUP(H59,ドロップダウンリスト!$F:$J,3,FALSE)&amp;","&amp;VLOOKUP(H59,ドロップダウンリスト!$F:$J,4,FALSE)&amp;","&amp;VLOOKUP(H59,ドロップダウンリスト!$F:$J,5,FALSE)&amp;",外国科目認定"</f>
        <v>,,,,15,0,,,,,外国科目認定</v>
      </c>
    </row>
    <row r="60" spans="1:40">
      <c r="A60" s="183"/>
      <c r="B60" s="139"/>
      <c r="C60" s="139"/>
      <c r="D60" s="147"/>
      <c r="E60" s="148" t="s">
        <v>244</v>
      </c>
      <c r="F60" s="149"/>
      <c r="G60" s="149"/>
      <c r="H60" s="170" t="str">
        <f>VLOOKUP(H59,ドロップダウンリスト!$F$1:$G$15,2,FALSE)</f>
        <v>（自動入力）</v>
      </c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1"/>
      <c r="W60" s="139" t="s">
        <v>158</v>
      </c>
      <c r="X60" s="139"/>
      <c r="Y60" s="139"/>
      <c r="Z60" s="139"/>
      <c r="AA60" s="144"/>
      <c r="AB60" s="144"/>
      <c r="AC60" s="144"/>
      <c r="AD60" s="154" t="s">
        <v>157</v>
      </c>
      <c r="AE60" s="155"/>
      <c r="AF60" s="75">
        <f>LEN(AA60)-LEN(SUBSTITUTE(SUBSTITUTE(AA60,",",""),"/",""))</f>
        <v>0</v>
      </c>
      <c r="AH60" s="8"/>
      <c r="AK60" s="69"/>
      <c r="AM60" s="2"/>
    </row>
    <row r="61" spans="1:40" ht="8.2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9"/>
      <c r="AG61" s="9"/>
      <c r="AH61" s="9"/>
      <c r="AL61" s="66"/>
      <c r="AM61" s="2"/>
    </row>
    <row r="62" spans="1:40">
      <c r="A62" s="27" t="s">
        <v>221</v>
      </c>
      <c r="AI62" s="66"/>
      <c r="AJ62" s="66"/>
      <c r="AK62" s="66"/>
      <c r="AL62" s="66"/>
      <c r="AM62" s="66"/>
    </row>
    <row r="63" spans="1:40" ht="14.25" thickBot="1">
      <c r="A63" s="37" t="s">
        <v>2</v>
      </c>
      <c r="B63" s="176" t="s">
        <v>159</v>
      </c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8"/>
      <c r="AF63" s="110"/>
      <c r="AI63" s="44"/>
      <c r="AJ63" s="44"/>
      <c r="AK63" s="44"/>
      <c r="AL63" s="45"/>
      <c r="AM63" s="45"/>
    </row>
    <row r="64" spans="1:40" ht="15" thickTop="1" thickBot="1">
      <c r="A64" s="186" t="s">
        <v>164</v>
      </c>
      <c r="B64" s="161" t="s">
        <v>242</v>
      </c>
      <c r="C64" s="161"/>
      <c r="D64" s="162"/>
      <c r="E64" s="161" t="s">
        <v>245</v>
      </c>
      <c r="F64" s="161"/>
      <c r="G64" s="161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4"/>
      <c r="W64" s="161" t="s">
        <v>241</v>
      </c>
      <c r="X64" s="161"/>
      <c r="Y64" s="165"/>
      <c r="Z64" s="165"/>
      <c r="AA64" s="166" t="s">
        <v>255</v>
      </c>
      <c r="AB64" s="161"/>
      <c r="AC64" s="161"/>
      <c r="AD64" s="165"/>
      <c r="AE64" s="181"/>
      <c r="AF64" s="111"/>
      <c r="AH64" s="8"/>
      <c r="AI64" s="85" t="s">
        <v>62</v>
      </c>
      <c r="AJ64" s="85" t="s">
        <v>63</v>
      </c>
      <c r="AK64" s="85" t="s">
        <v>64</v>
      </c>
      <c r="AL64" s="86" t="s">
        <v>127</v>
      </c>
      <c r="AM64" s="86" t="s">
        <v>37</v>
      </c>
    </row>
    <row r="65" spans="1:41" ht="14.25" thickTop="1">
      <c r="A65" s="183"/>
      <c r="B65" s="133" t="s">
        <v>243</v>
      </c>
      <c r="C65" s="133"/>
      <c r="D65" s="134"/>
      <c r="E65" s="135" t="s">
        <v>246</v>
      </c>
      <c r="F65" s="136"/>
      <c r="G65" s="136"/>
      <c r="H65" s="137" t="s">
        <v>156</v>
      </c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8"/>
      <c r="W65" s="139" t="s">
        <v>247</v>
      </c>
      <c r="X65" s="139"/>
      <c r="Y65" s="139"/>
      <c r="Z65" s="139"/>
      <c r="AA65" s="68"/>
      <c r="AB65" s="78" t="s">
        <v>254</v>
      </c>
      <c r="AC65" s="68"/>
      <c r="AD65" s="78" t="s">
        <v>254</v>
      </c>
      <c r="AE65" s="68"/>
      <c r="AF65" s="34"/>
      <c r="AG65" s="79"/>
      <c r="AH65" s="8" t="s">
        <v>187</v>
      </c>
      <c r="AI65" s="43"/>
      <c r="AJ65" s="43"/>
      <c r="AK65" s="43"/>
      <c r="AL65" s="36"/>
      <c r="AM65" s="43"/>
      <c r="AN65" s="1" t="str">
        <f>$L$5&amp;","&amp;AI65&amp;","&amp;AJ65&amp;","&amp;AK65&amp;",15,"&amp;AL65&amp;","&amp;AM65&amp;","&amp;R65&amp;","&amp;T65&amp;","&amp;V65&amp;",外国科目認定"</f>
        <v>,,,,15,,,,,,外国科目認定</v>
      </c>
      <c r="AO65" s="46"/>
    </row>
    <row r="66" spans="1:41">
      <c r="A66" s="184"/>
      <c r="B66" s="133"/>
      <c r="C66" s="133"/>
      <c r="D66" s="134"/>
      <c r="E66" s="140" t="s">
        <v>244</v>
      </c>
      <c r="F66" s="141"/>
      <c r="G66" s="141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3"/>
      <c r="W66" s="133" t="s">
        <v>158</v>
      </c>
      <c r="X66" s="133"/>
      <c r="Y66" s="133"/>
      <c r="Z66" s="133"/>
      <c r="AA66" s="144"/>
      <c r="AB66" s="144"/>
      <c r="AC66" s="144"/>
      <c r="AD66" s="145" t="s">
        <v>157</v>
      </c>
      <c r="AE66" s="146"/>
      <c r="AF66" s="75">
        <f>LEN(AA66)-LEN(SUBSTITUTE(SUBSTITUTE(AA66,",",""),"/",""))</f>
        <v>0</v>
      </c>
      <c r="AH66" s="8"/>
      <c r="AI66" s="34"/>
      <c r="AJ66" s="34"/>
      <c r="AK66" s="34"/>
      <c r="AL66" s="34"/>
      <c r="AM66" s="34"/>
    </row>
    <row r="67" spans="1:41" ht="3" customHeight="1">
      <c r="A67" s="12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2"/>
      <c r="AF67" s="114"/>
      <c r="AH67" s="8"/>
      <c r="AI67" s="34"/>
      <c r="AJ67" s="34"/>
      <c r="AK67" s="34"/>
      <c r="AL67" s="34"/>
      <c r="AM67" s="34"/>
    </row>
    <row r="68" spans="1:41" ht="14.25" thickBot="1">
      <c r="A68" s="182" t="s">
        <v>165</v>
      </c>
      <c r="B68" s="132" t="s">
        <v>242</v>
      </c>
      <c r="C68" s="132"/>
      <c r="D68" s="151"/>
      <c r="E68" s="132" t="s">
        <v>245</v>
      </c>
      <c r="F68" s="132"/>
      <c r="G68" s="132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9"/>
      <c r="W68" s="132" t="s">
        <v>241</v>
      </c>
      <c r="X68" s="132"/>
      <c r="Y68" s="152"/>
      <c r="Z68" s="152"/>
      <c r="AA68" s="153" t="s">
        <v>255</v>
      </c>
      <c r="AB68" s="126"/>
      <c r="AC68" s="126"/>
      <c r="AD68" s="152"/>
      <c r="AE68" s="185"/>
      <c r="AF68" s="111"/>
      <c r="AH68" s="8"/>
      <c r="AI68" s="85" t="s">
        <v>62</v>
      </c>
      <c r="AJ68" s="85" t="s">
        <v>63</v>
      </c>
      <c r="AK68" s="85" t="s">
        <v>64</v>
      </c>
      <c r="AL68" s="86" t="s">
        <v>127</v>
      </c>
      <c r="AM68" s="86" t="s">
        <v>37</v>
      </c>
    </row>
    <row r="69" spans="1:41" ht="14.25" thickTop="1">
      <c r="A69" s="183"/>
      <c r="B69" s="133" t="s">
        <v>243</v>
      </c>
      <c r="C69" s="133"/>
      <c r="D69" s="134"/>
      <c r="E69" s="135" t="s">
        <v>246</v>
      </c>
      <c r="F69" s="136"/>
      <c r="G69" s="136"/>
      <c r="H69" s="137" t="s">
        <v>156</v>
      </c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8"/>
      <c r="W69" s="139" t="s">
        <v>247</v>
      </c>
      <c r="X69" s="139"/>
      <c r="Y69" s="139"/>
      <c r="Z69" s="139"/>
      <c r="AA69" s="68"/>
      <c r="AB69" s="78" t="s">
        <v>254</v>
      </c>
      <c r="AC69" s="68"/>
      <c r="AD69" s="78" t="s">
        <v>254</v>
      </c>
      <c r="AE69" s="80"/>
      <c r="AF69" s="34"/>
      <c r="AH69" s="8" t="s">
        <v>202</v>
      </c>
      <c r="AI69" s="43"/>
      <c r="AJ69" s="43"/>
      <c r="AK69" s="43"/>
      <c r="AL69" s="36"/>
      <c r="AM69" s="43"/>
      <c r="AN69" s="1" t="str">
        <f>$L$5&amp;","&amp;AI69&amp;","&amp;AJ69&amp;","&amp;AK69&amp;",15,"&amp;AL69&amp;","&amp;AM69&amp;","&amp;R69&amp;","&amp;T69&amp;","&amp;V69&amp;",外国科目認定"</f>
        <v>,,,,15,,,,,,外国科目認定</v>
      </c>
    </row>
    <row r="70" spans="1:41">
      <c r="A70" s="183"/>
      <c r="B70" s="133"/>
      <c r="C70" s="133"/>
      <c r="D70" s="134"/>
      <c r="E70" s="140" t="s">
        <v>244</v>
      </c>
      <c r="F70" s="141"/>
      <c r="G70" s="141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3"/>
      <c r="W70" s="133" t="s">
        <v>158</v>
      </c>
      <c r="X70" s="133"/>
      <c r="Y70" s="133"/>
      <c r="Z70" s="133"/>
      <c r="AA70" s="144"/>
      <c r="AB70" s="144"/>
      <c r="AC70" s="144"/>
      <c r="AD70" s="145" t="s">
        <v>157</v>
      </c>
      <c r="AE70" s="146"/>
      <c r="AF70" s="75">
        <f>LEN(AA70)-LEN(SUBSTITUTE(SUBSTITUTE(AA70,",",""),"/",""))</f>
        <v>0</v>
      </c>
      <c r="AH70" s="8"/>
      <c r="AI70" s="34"/>
      <c r="AJ70" s="34"/>
      <c r="AK70" s="34"/>
      <c r="AL70" s="34"/>
      <c r="AM70" s="34"/>
    </row>
    <row r="71" spans="1:41" ht="3" customHeight="1">
      <c r="A71" s="120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2"/>
      <c r="AF71" s="114"/>
      <c r="AH71" s="8"/>
      <c r="AI71" s="34"/>
      <c r="AJ71" s="34"/>
      <c r="AK71" s="34"/>
      <c r="AL71" s="34"/>
      <c r="AM71" s="34"/>
    </row>
    <row r="72" spans="1:41" ht="14.25" thickBot="1">
      <c r="A72" s="183" t="s">
        <v>166</v>
      </c>
      <c r="B72" s="132" t="s">
        <v>242</v>
      </c>
      <c r="C72" s="132"/>
      <c r="D72" s="151"/>
      <c r="E72" s="132" t="s">
        <v>245</v>
      </c>
      <c r="F72" s="132"/>
      <c r="G72" s="132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9"/>
      <c r="W72" s="132" t="s">
        <v>241</v>
      </c>
      <c r="X72" s="132"/>
      <c r="Y72" s="152"/>
      <c r="Z72" s="152"/>
      <c r="AA72" s="153" t="s">
        <v>255</v>
      </c>
      <c r="AB72" s="126"/>
      <c r="AC72" s="126"/>
      <c r="AD72" s="152"/>
      <c r="AE72" s="185"/>
      <c r="AF72" s="111"/>
      <c r="AH72" s="8"/>
      <c r="AI72" s="85" t="s">
        <v>62</v>
      </c>
      <c r="AJ72" s="85" t="s">
        <v>63</v>
      </c>
      <c r="AK72" s="85" t="s">
        <v>64</v>
      </c>
      <c r="AL72" s="86" t="s">
        <v>127</v>
      </c>
      <c r="AM72" s="86" t="s">
        <v>37</v>
      </c>
    </row>
    <row r="73" spans="1:41" ht="14.25" thickTop="1">
      <c r="A73" s="183"/>
      <c r="B73" s="133" t="s">
        <v>243</v>
      </c>
      <c r="C73" s="133"/>
      <c r="D73" s="134"/>
      <c r="E73" s="135" t="s">
        <v>246</v>
      </c>
      <c r="F73" s="136"/>
      <c r="G73" s="136"/>
      <c r="H73" s="137" t="s">
        <v>156</v>
      </c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8"/>
      <c r="W73" s="139" t="s">
        <v>247</v>
      </c>
      <c r="X73" s="139"/>
      <c r="Y73" s="139"/>
      <c r="Z73" s="139"/>
      <c r="AA73" s="68"/>
      <c r="AB73" s="78" t="s">
        <v>254</v>
      </c>
      <c r="AC73" s="68"/>
      <c r="AD73" s="78" t="s">
        <v>254</v>
      </c>
      <c r="AE73" s="80"/>
      <c r="AF73" s="34"/>
      <c r="AH73" s="8" t="s">
        <v>203</v>
      </c>
      <c r="AI73" s="43"/>
      <c r="AJ73" s="43"/>
      <c r="AK73" s="43"/>
      <c r="AL73" s="36"/>
      <c r="AM73" s="43"/>
      <c r="AN73" s="1" t="str">
        <f>$L$5&amp;","&amp;AI73&amp;","&amp;AJ73&amp;","&amp;AK73&amp;",15,"&amp;AL73&amp;","&amp;AM73&amp;","&amp;R73&amp;","&amp;T73&amp;","&amp;V73&amp;",外国科目認定"</f>
        <v>,,,,15,,,,,,外国科目認定</v>
      </c>
    </row>
    <row r="74" spans="1:41">
      <c r="A74" s="183"/>
      <c r="B74" s="133"/>
      <c r="C74" s="133"/>
      <c r="D74" s="134"/>
      <c r="E74" s="140" t="s">
        <v>244</v>
      </c>
      <c r="F74" s="141"/>
      <c r="G74" s="141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3"/>
      <c r="W74" s="133" t="s">
        <v>158</v>
      </c>
      <c r="X74" s="133"/>
      <c r="Y74" s="133"/>
      <c r="Z74" s="133"/>
      <c r="AA74" s="144"/>
      <c r="AB74" s="144"/>
      <c r="AC74" s="144"/>
      <c r="AD74" s="145" t="s">
        <v>157</v>
      </c>
      <c r="AE74" s="146"/>
      <c r="AF74" s="75">
        <f>LEN(AA74)-LEN(SUBSTITUTE(SUBSTITUTE(AA74,",",""),"/",""))</f>
        <v>0</v>
      </c>
      <c r="AH74" s="8"/>
      <c r="AI74" s="34"/>
      <c r="AJ74" s="34"/>
      <c r="AK74" s="34"/>
      <c r="AL74" s="34"/>
      <c r="AM74" s="34"/>
    </row>
    <row r="75" spans="1:41" ht="3" customHeight="1">
      <c r="A75" s="120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2"/>
      <c r="AF75" s="114"/>
      <c r="AH75" s="8"/>
      <c r="AI75" s="34"/>
      <c r="AJ75" s="34"/>
      <c r="AK75" s="34"/>
      <c r="AL75" s="34"/>
      <c r="AM75" s="34"/>
    </row>
    <row r="76" spans="1:41" ht="14.25" thickBot="1">
      <c r="A76" s="183" t="s">
        <v>167</v>
      </c>
      <c r="B76" s="132" t="s">
        <v>242</v>
      </c>
      <c r="C76" s="132"/>
      <c r="D76" s="151"/>
      <c r="E76" s="132" t="s">
        <v>245</v>
      </c>
      <c r="F76" s="132"/>
      <c r="G76" s="132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9"/>
      <c r="W76" s="132" t="s">
        <v>241</v>
      </c>
      <c r="X76" s="132"/>
      <c r="Y76" s="152"/>
      <c r="Z76" s="152"/>
      <c r="AA76" s="153" t="s">
        <v>255</v>
      </c>
      <c r="AB76" s="126"/>
      <c r="AC76" s="126"/>
      <c r="AD76" s="152"/>
      <c r="AE76" s="185"/>
      <c r="AF76" s="111"/>
      <c r="AH76" s="8"/>
      <c r="AI76" s="85" t="s">
        <v>62</v>
      </c>
      <c r="AJ76" s="85" t="s">
        <v>63</v>
      </c>
      <c r="AK76" s="85" t="s">
        <v>64</v>
      </c>
      <c r="AL76" s="86" t="s">
        <v>127</v>
      </c>
      <c r="AM76" s="86" t="s">
        <v>37</v>
      </c>
    </row>
    <row r="77" spans="1:41" ht="14.25" thickTop="1">
      <c r="A77" s="183"/>
      <c r="B77" s="133" t="s">
        <v>243</v>
      </c>
      <c r="C77" s="133"/>
      <c r="D77" s="134"/>
      <c r="E77" s="135" t="s">
        <v>246</v>
      </c>
      <c r="F77" s="136"/>
      <c r="G77" s="136"/>
      <c r="H77" s="137" t="s">
        <v>156</v>
      </c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8"/>
      <c r="W77" s="139" t="s">
        <v>247</v>
      </c>
      <c r="X77" s="139"/>
      <c r="Y77" s="139"/>
      <c r="Z77" s="139"/>
      <c r="AA77" s="68"/>
      <c r="AB77" s="78" t="s">
        <v>254</v>
      </c>
      <c r="AC77" s="68"/>
      <c r="AD77" s="78" t="s">
        <v>254</v>
      </c>
      <c r="AE77" s="68"/>
      <c r="AF77" s="34"/>
      <c r="AG77" s="79"/>
      <c r="AH77" s="8" t="s">
        <v>204</v>
      </c>
      <c r="AI77" s="43"/>
      <c r="AJ77" s="43"/>
      <c r="AK77" s="43"/>
      <c r="AL77" s="36"/>
      <c r="AM77" s="43"/>
      <c r="AN77" s="1" t="str">
        <f>$L$5&amp;","&amp;AI77&amp;","&amp;AJ77&amp;","&amp;AK77&amp;",15,"&amp;AL77&amp;","&amp;AM77&amp;","&amp;R77&amp;","&amp;T77&amp;","&amp;V77&amp;",外国科目認定"</f>
        <v>,,,,15,,,,,,外国科目認定</v>
      </c>
    </row>
    <row r="78" spans="1:41">
      <c r="A78" s="183"/>
      <c r="B78" s="133"/>
      <c r="C78" s="133"/>
      <c r="D78" s="134"/>
      <c r="E78" s="140" t="s">
        <v>244</v>
      </c>
      <c r="F78" s="141"/>
      <c r="G78" s="141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3"/>
      <c r="W78" s="133" t="s">
        <v>158</v>
      </c>
      <c r="X78" s="133"/>
      <c r="Y78" s="133"/>
      <c r="Z78" s="133"/>
      <c r="AA78" s="144"/>
      <c r="AB78" s="144"/>
      <c r="AC78" s="144"/>
      <c r="AD78" s="145" t="s">
        <v>157</v>
      </c>
      <c r="AE78" s="146"/>
      <c r="AF78" s="75">
        <f>LEN(AA78)-LEN(SUBSTITUTE(SUBSTITUTE(AA78,",",""),"/",""))</f>
        <v>0</v>
      </c>
      <c r="AH78" s="8"/>
      <c r="AI78" s="34"/>
      <c r="AJ78" s="34"/>
      <c r="AK78" s="34"/>
      <c r="AL78" s="34"/>
      <c r="AM78" s="34"/>
    </row>
    <row r="79" spans="1:41" ht="3" customHeight="1">
      <c r="A79" s="120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2"/>
      <c r="AF79" s="114"/>
      <c r="AH79" s="8"/>
      <c r="AI79" s="34"/>
      <c r="AJ79" s="34"/>
      <c r="AK79" s="34"/>
      <c r="AL79" s="34"/>
      <c r="AM79" s="34"/>
    </row>
    <row r="80" spans="1:41" ht="14.25" thickBot="1">
      <c r="A80" s="183" t="s">
        <v>168</v>
      </c>
      <c r="B80" s="132" t="s">
        <v>242</v>
      </c>
      <c r="C80" s="132"/>
      <c r="D80" s="151"/>
      <c r="E80" s="132" t="s">
        <v>245</v>
      </c>
      <c r="F80" s="132"/>
      <c r="G80" s="132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9"/>
      <c r="W80" s="132" t="s">
        <v>241</v>
      </c>
      <c r="X80" s="132"/>
      <c r="Y80" s="152"/>
      <c r="Z80" s="152"/>
      <c r="AA80" s="153" t="s">
        <v>255</v>
      </c>
      <c r="AB80" s="126"/>
      <c r="AC80" s="126"/>
      <c r="AD80" s="152"/>
      <c r="AE80" s="185"/>
      <c r="AF80" s="111"/>
      <c r="AH80" s="8"/>
      <c r="AI80" s="85" t="s">
        <v>62</v>
      </c>
      <c r="AJ80" s="85" t="s">
        <v>63</v>
      </c>
      <c r="AK80" s="85" t="s">
        <v>64</v>
      </c>
      <c r="AL80" s="86" t="s">
        <v>127</v>
      </c>
      <c r="AM80" s="86" t="s">
        <v>37</v>
      </c>
    </row>
    <row r="81" spans="1:40" ht="14.25" thickTop="1">
      <c r="A81" s="183"/>
      <c r="B81" s="133" t="s">
        <v>243</v>
      </c>
      <c r="C81" s="133"/>
      <c r="D81" s="134"/>
      <c r="E81" s="135" t="s">
        <v>246</v>
      </c>
      <c r="F81" s="136"/>
      <c r="G81" s="136"/>
      <c r="H81" s="137" t="s">
        <v>156</v>
      </c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8"/>
      <c r="W81" s="139" t="s">
        <v>247</v>
      </c>
      <c r="X81" s="139"/>
      <c r="Y81" s="139"/>
      <c r="Z81" s="139"/>
      <c r="AA81" s="68"/>
      <c r="AB81" s="78" t="s">
        <v>254</v>
      </c>
      <c r="AC81" s="68"/>
      <c r="AD81" s="78" t="s">
        <v>254</v>
      </c>
      <c r="AE81" s="80"/>
      <c r="AF81" s="34"/>
      <c r="AH81" s="8" t="s">
        <v>205</v>
      </c>
      <c r="AI81" s="43"/>
      <c r="AJ81" s="43"/>
      <c r="AK81" s="43"/>
      <c r="AL81" s="36"/>
      <c r="AM81" s="43"/>
      <c r="AN81" s="1" t="str">
        <f>$L$5&amp;","&amp;AI81&amp;","&amp;AJ81&amp;","&amp;AK81&amp;",15,"&amp;AL81&amp;","&amp;AM81&amp;","&amp;R81&amp;","&amp;T81&amp;","&amp;V81&amp;",外国科目認定"</f>
        <v>,,,,15,,,,,,外国科目認定</v>
      </c>
    </row>
    <row r="82" spans="1:40">
      <c r="A82" s="183"/>
      <c r="B82" s="133"/>
      <c r="C82" s="133"/>
      <c r="D82" s="134"/>
      <c r="E82" s="140" t="s">
        <v>244</v>
      </c>
      <c r="F82" s="141"/>
      <c r="G82" s="141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3"/>
      <c r="W82" s="133" t="s">
        <v>158</v>
      </c>
      <c r="X82" s="133"/>
      <c r="Y82" s="133"/>
      <c r="Z82" s="133"/>
      <c r="AA82" s="144"/>
      <c r="AB82" s="144"/>
      <c r="AC82" s="144"/>
      <c r="AD82" s="145" t="s">
        <v>157</v>
      </c>
      <c r="AE82" s="146"/>
      <c r="AF82" s="75">
        <f>LEN(AA82)-LEN(SUBSTITUTE(SUBSTITUTE(AA82,",",""),"/",""))</f>
        <v>0</v>
      </c>
      <c r="AH82" s="8"/>
      <c r="AI82" s="34"/>
      <c r="AJ82" s="34"/>
      <c r="AK82" s="34"/>
      <c r="AL82" s="34"/>
      <c r="AM82" s="34"/>
    </row>
    <row r="83" spans="1:40" ht="3" customHeight="1">
      <c r="A83" s="123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2"/>
      <c r="AF83" s="114"/>
      <c r="AH83" s="8"/>
      <c r="AI83" s="34"/>
      <c r="AJ83" s="34"/>
      <c r="AK83" s="34"/>
      <c r="AL83" s="34"/>
      <c r="AM83" s="34"/>
    </row>
    <row r="84" spans="1:40" ht="14.25" thickBot="1">
      <c r="A84" s="182" t="s">
        <v>169</v>
      </c>
      <c r="B84" s="132" t="s">
        <v>242</v>
      </c>
      <c r="C84" s="132"/>
      <c r="D84" s="151"/>
      <c r="E84" s="132" t="s">
        <v>245</v>
      </c>
      <c r="F84" s="132"/>
      <c r="G84" s="132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9"/>
      <c r="W84" s="132" t="s">
        <v>241</v>
      </c>
      <c r="X84" s="132"/>
      <c r="Y84" s="152"/>
      <c r="Z84" s="152"/>
      <c r="AA84" s="153" t="s">
        <v>255</v>
      </c>
      <c r="AB84" s="126"/>
      <c r="AC84" s="126"/>
      <c r="AD84" s="152"/>
      <c r="AE84" s="185"/>
      <c r="AF84" s="111"/>
      <c r="AH84" s="8"/>
      <c r="AI84" s="85" t="s">
        <v>62</v>
      </c>
      <c r="AJ84" s="85" t="s">
        <v>63</v>
      </c>
      <c r="AK84" s="85" t="s">
        <v>64</v>
      </c>
      <c r="AL84" s="86" t="s">
        <v>127</v>
      </c>
      <c r="AM84" s="86" t="s">
        <v>37</v>
      </c>
    </row>
    <row r="85" spans="1:40" ht="14.25" thickTop="1">
      <c r="A85" s="183"/>
      <c r="B85" s="133" t="s">
        <v>243</v>
      </c>
      <c r="C85" s="133"/>
      <c r="D85" s="134"/>
      <c r="E85" s="135" t="s">
        <v>246</v>
      </c>
      <c r="F85" s="136"/>
      <c r="G85" s="136"/>
      <c r="H85" s="137" t="s">
        <v>156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8"/>
      <c r="W85" s="139" t="s">
        <v>247</v>
      </c>
      <c r="X85" s="139"/>
      <c r="Y85" s="139"/>
      <c r="Z85" s="139"/>
      <c r="AA85" s="68"/>
      <c r="AB85" s="78" t="s">
        <v>254</v>
      </c>
      <c r="AC85" s="68"/>
      <c r="AD85" s="78" t="s">
        <v>254</v>
      </c>
      <c r="AE85" s="68"/>
      <c r="AF85" s="34"/>
      <c r="AG85" s="79"/>
      <c r="AH85" s="8" t="s">
        <v>206</v>
      </c>
      <c r="AI85" s="43"/>
      <c r="AJ85" s="43"/>
      <c r="AK85" s="43"/>
      <c r="AL85" s="36"/>
      <c r="AM85" s="43"/>
      <c r="AN85" s="1" t="str">
        <f>$L$5&amp;","&amp;AI85&amp;","&amp;AJ85&amp;","&amp;AK85&amp;",15,"&amp;AL85&amp;","&amp;AM85&amp;","&amp;R85&amp;","&amp;T85&amp;","&amp;V85&amp;",外国科目認定"</f>
        <v>,,,,15,,,,,,外国科目認定</v>
      </c>
    </row>
    <row r="86" spans="1:40">
      <c r="A86" s="184"/>
      <c r="B86" s="133"/>
      <c r="C86" s="133"/>
      <c r="D86" s="134"/>
      <c r="E86" s="140" t="s">
        <v>244</v>
      </c>
      <c r="F86" s="141"/>
      <c r="G86" s="141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3"/>
      <c r="W86" s="133" t="s">
        <v>158</v>
      </c>
      <c r="X86" s="133"/>
      <c r="Y86" s="133"/>
      <c r="Z86" s="133"/>
      <c r="AA86" s="144"/>
      <c r="AB86" s="144"/>
      <c r="AC86" s="144"/>
      <c r="AD86" s="145" t="s">
        <v>157</v>
      </c>
      <c r="AE86" s="146"/>
      <c r="AF86" s="75">
        <f>LEN(AA86)-LEN(SUBSTITUTE(SUBSTITUTE(AA86,",",""),"/",""))</f>
        <v>0</v>
      </c>
      <c r="AH86" s="8"/>
      <c r="AI86" s="34"/>
      <c r="AJ86" s="34"/>
      <c r="AK86" s="34"/>
      <c r="AL86" s="34"/>
      <c r="AM86" s="34"/>
    </row>
    <row r="87" spans="1:40" ht="3" customHeight="1">
      <c r="A87" s="120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2"/>
      <c r="AF87" s="114"/>
      <c r="AH87" s="8"/>
      <c r="AI87" s="34"/>
      <c r="AJ87" s="34"/>
      <c r="AK87" s="34"/>
      <c r="AL87" s="34"/>
      <c r="AM87" s="34"/>
    </row>
    <row r="88" spans="1:40" ht="14.25" thickBot="1">
      <c r="A88" s="183" t="s">
        <v>170</v>
      </c>
      <c r="B88" s="126" t="s">
        <v>242</v>
      </c>
      <c r="C88" s="126"/>
      <c r="D88" s="127"/>
      <c r="E88" s="126" t="s">
        <v>245</v>
      </c>
      <c r="F88" s="126"/>
      <c r="G88" s="126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9"/>
      <c r="W88" s="126" t="s">
        <v>241</v>
      </c>
      <c r="X88" s="126"/>
      <c r="Y88" s="130"/>
      <c r="Z88" s="131"/>
      <c r="AA88" s="132" t="s">
        <v>255</v>
      </c>
      <c r="AB88" s="132"/>
      <c r="AC88" s="132"/>
      <c r="AD88" s="130"/>
      <c r="AE88" s="190"/>
      <c r="AF88" s="111"/>
      <c r="AH88" s="8"/>
      <c r="AI88" s="85" t="s">
        <v>62</v>
      </c>
      <c r="AJ88" s="85" t="s">
        <v>63</v>
      </c>
      <c r="AK88" s="85" t="s">
        <v>64</v>
      </c>
      <c r="AL88" s="86" t="s">
        <v>127</v>
      </c>
      <c r="AM88" s="86" t="s">
        <v>37</v>
      </c>
    </row>
    <row r="89" spans="1:40" ht="14.25" thickTop="1">
      <c r="A89" s="183"/>
      <c r="B89" s="133" t="s">
        <v>243</v>
      </c>
      <c r="C89" s="133"/>
      <c r="D89" s="134"/>
      <c r="E89" s="135" t="s">
        <v>246</v>
      </c>
      <c r="F89" s="136"/>
      <c r="G89" s="136"/>
      <c r="H89" s="137" t="s">
        <v>156</v>
      </c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8"/>
      <c r="W89" s="139" t="s">
        <v>247</v>
      </c>
      <c r="X89" s="139"/>
      <c r="Y89" s="139"/>
      <c r="Z89" s="139"/>
      <c r="AA89" s="68"/>
      <c r="AB89" s="78" t="s">
        <v>254</v>
      </c>
      <c r="AC89" s="68"/>
      <c r="AD89" s="78" t="s">
        <v>254</v>
      </c>
      <c r="AE89" s="81"/>
      <c r="AF89" s="34"/>
      <c r="AG89" s="9"/>
      <c r="AH89" s="8" t="s">
        <v>207</v>
      </c>
      <c r="AI89" s="43"/>
      <c r="AJ89" s="43"/>
      <c r="AK89" s="43"/>
      <c r="AL89" s="36"/>
      <c r="AM89" s="43"/>
      <c r="AN89" s="1" t="str">
        <f>$L$5&amp;","&amp;AI89&amp;","&amp;AJ89&amp;","&amp;AK89&amp;",15,"&amp;AL89&amp;","&amp;AM89&amp;","&amp;R89&amp;","&amp;T89&amp;","&amp;V89&amp;",外国科目認定"</f>
        <v>,,,,15,,,,,,外国科目認定</v>
      </c>
    </row>
    <row r="90" spans="1:40">
      <c r="A90" s="183"/>
      <c r="B90" s="133"/>
      <c r="C90" s="133"/>
      <c r="D90" s="134"/>
      <c r="E90" s="140" t="s">
        <v>244</v>
      </c>
      <c r="F90" s="141"/>
      <c r="G90" s="141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3"/>
      <c r="W90" s="133" t="s">
        <v>158</v>
      </c>
      <c r="X90" s="133"/>
      <c r="Y90" s="133"/>
      <c r="Z90" s="133"/>
      <c r="AA90" s="144"/>
      <c r="AB90" s="144"/>
      <c r="AC90" s="144"/>
      <c r="AD90" s="124" t="s">
        <v>157</v>
      </c>
      <c r="AE90" s="125"/>
      <c r="AF90" s="75">
        <f>LEN(AA90)-LEN(SUBSTITUTE(SUBSTITUTE(AA90,",",""),"/",""))</f>
        <v>0</v>
      </c>
      <c r="AH90" s="8"/>
      <c r="AI90" s="34"/>
      <c r="AJ90" s="34"/>
      <c r="AK90" s="34"/>
      <c r="AL90" s="34"/>
      <c r="AM90" s="34"/>
    </row>
    <row r="91" spans="1:40" ht="3" customHeight="1">
      <c r="A91" s="120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2"/>
      <c r="AF91" s="114"/>
      <c r="AH91" s="8"/>
      <c r="AI91" s="34"/>
      <c r="AJ91" s="34"/>
      <c r="AK91" s="34"/>
      <c r="AL91" s="34"/>
      <c r="AM91" s="34"/>
    </row>
    <row r="92" spans="1:40" ht="14.25" thickBot="1">
      <c r="A92" s="183" t="s">
        <v>171</v>
      </c>
      <c r="B92" s="126" t="s">
        <v>242</v>
      </c>
      <c r="C92" s="126"/>
      <c r="D92" s="127"/>
      <c r="E92" s="126" t="s">
        <v>245</v>
      </c>
      <c r="F92" s="126"/>
      <c r="G92" s="126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9"/>
      <c r="W92" s="126" t="s">
        <v>241</v>
      </c>
      <c r="X92" s="126"/>
      <c r="Y92" s="130"/>
      <c r="Z92" s="131"/>
      <c r="AA92" s="132" t="s">
        <v>255</v>
      </c>
      <c r="AB92" s="132"/>
      <c r="AC92" s="132"/>
      <c r="AD92" s="130"/>
      <c r="AE92" s="190"/>
      <c r="AF92" s="111"/>
      <c r="AH92" s="8"/>
      <c r="AI92" s="85" t="s">
        <v>62</v>
      </c>
      <c r="AJ92" s="85" t="s">
        <v>63</v>
      </c>
      <c r="AK92" s="85" t="s">
        <v>64</v>
      </c>
      <c r="AL92" s="86" t="s">
        <v>127</v>
      </c>
      <c r="AM92" s="86" t="s">
        <v>37</v>
      </c>
    </row>
    <row r="93" spans="1:40" ht="14.25" thickTop="1">
      <c r="A93" s="183"/>
      <c r="B93" s="133" t="s">
        <v>243</v>
      </c>
      <c r="C93" s="133"/>
      <c r="D93" s="134"/>
      <c r="E93" s="135" t="s">
        <v>246</v>
      </c>
      <c r="F93" s="136"/>
      <c r="G93" s="136"/>
      <c r="H93" s="137" t="s">
        <v>156</v>
      </c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8"/>
      <c r="W93" s="139" t="s">
        <v>247</v>
      </c>
      <c r="X93" s="139"/>
      <c r="Y93" s="139"/>
      <c r="Z93" s="139"/>
      <c r="AA93" s="68"/>
      <c r="AB93" s="78" t="s">
        <v>254</v>
      </c>
      <c r="AC93" s="68"/>
      <c r="AD93" s="78" t="s">
        <v>254</v>
      </c>
      <c r="AE93" s="80"/>
      <c r="AF93" s="34"/>
      <c r="AH93" s="8" t="s">
        <v>208</v>
      </c>
      <c r="AI93" s="43"/>
      <c r="AJ93" s="43"/>
      <c r="AK93" s="43"/>
      <c r="AL93" s="36"/>
      <c r="AM93" s="43"/>
      <c r="AN93" s="1" t="str">
        <f>$L$5&amp;","&amp;AI93&amp;","&amp;AJ93&amp;","&amp;AK93&amp;",15,"&amp;AL93&amp;","&amp;AM93&amp;","&amp;R93&amp;","&amp;T93&amp;","&amp;V93&amp;",外国科目認定"</f>
        <v>,,,,15,,,,,,外国科目認定</v>
      </c>
    </row>
    <row r="94" spans="1:40">
      <c r="A94" s="183"/>
      <c r="B94" s="139"/>
      <c r="C94" s="139"/>
      <c r="D94" s="147"/>
      <c r="E94" s="148" t="s">
        <v>244</v>
      </c>
      <c r="F94" s="149"/>
      <c r="G94" s="149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3"/>
      <c r="W94" s="150" t="s">
        <v>158</v>
      </c>
      <c r="X94" s="150"/>
      <c r="Y94" s="150"/>
      <c r="Z94" s="150"/>
      <c r="AA94" s="144"/>
      <c r="AB94" s="144"/>
      <c r="AC94" s="144"/>
      <c r="AD94" s="124" t="s">
        <v>157</v>
      </c>
      <c r="AE94" s="125"/>
      <c r="AF94" s="75">
        <f>LEN(AA94)-LEN(SUBSTITUTE(SUBSTITUTE(AA94,",",""),"/",""))</f>
        <v>0</v>
      </c>
      <c r="AH94" s="8"/>
      <c r="AI94" s="34"/>
      <c r="AJ94" s="34"/>
      <c r="AK94" s="34"/>
      <c r="AL94" s="34"/>
      <c r="AM94" s="34"/>
    </row>
    <row r="95" spans="1:40" ht="8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9"/>
      <c r="AG95" s="9"/>
    </row>
    <row r="96" spans="1:40" ht="6.75" customHeight="1">
      <c r="AG96" s="9"/>
    </row>
    <row r="97" spans="1:43">
      <c r="A97" s="27" t="s">
        <v>51</v>
      </c>
      <c r="AH97" s="2" t="s">
        <v>92</v>
      </c>
    </row>
    <row r="98" spans="1:43">
      <c r="A98" s="2" t="s">
        <v>50</v>
      </c>
      <c r="F98" s="172">
        <f>COUNTA(AA32,AA36,AA40,AA44,AA48,AA52,AA56,AA60,AA66,AA70,AA74,AA78,AA82,AA86,AA90,AA94)+SUM(AF32:AF94)</f>
        <v>1</v>
      </c>
      <c r="G98" s="189"/>
      <c r="H98" s="2" t="s">
        <v>52</v>
      </c>
      <c r="J98" s="189" t="e">
        <f>IF(SUM(AF32:AF94)=0,AA32+AA36+AA40+AA44+AA48+AA52+AA56+AA60+AA66+AA70+AA74+AA78+AA82+AA86+AA90+AA94,"")</f>
        <v>#VALUE!</v>
      </c>
      <c r="K98" s="189"/>
      <c r="L98" s="2" t="s">
        <v>157</v>
      </c>
      <c r="AI98" s="82" t="s">
        <v>62</v>
      </c>
      <c r="AJ98" s="82" t="s">
        <v>63</v>
      </c>
      <c r="AK98" s="83" t="s">
        <v>64</v>
      </c>
      <c r="AL98" s="84" t="s">
        <v>127</v>
      </c>
      <c r="AM98" s="84" t="s">
        <v>37</v>
      </c>
      <c r="AN98" s="84" t="s">
        <v>89</v>
      </c>
      <c r="AO98" s="84" t="s">
        <v>90</v>
      </c>
      <c r="AP98" s="84" t="s">
        <v>91</v>
      </c>
    </row>
    <row r="99" spans="1:43">
      <c r="A99" s="2" t="s">
        <v>53</v>
      </c>
      <c r="B99" s="189" t="str">
        <f>IF(J9="希望する",E8,"")</f>
        <v/>
      </c>
      <c r="C99" s="189"/>
      <c r="D99" s="189"/>
      <c r="E99" s="73" t="s">
        <v>32</v>
      </c>
      <c r="F99" s="117" t="str">
        <f>IF(J9="希望する",H8,"")</f>
        <v/>
      </c>
      <c r="G99" s="73" t="s">
        <v>31</v>
      </c>
      <c r="H99" s="118" t="str">
        <f>IF(J9="希望する",K8,"")</f>
        <v/>
      </c>
      <c r="I99" s="2" t="s">
        <v>54</v>
      </c>
      <c r="K99" s="189" t="str">
        <f>IF(J9="希望する",N8,"")</f>
        <v/>
      </c>
      <c r="L99" s="189"/>
      <c r="M99" s="2" t="s">
        <v>32</v>
      </c>
      <c r="N99" s="118" t="str">
        <f>IF(J9="希望する",R8,"")</f>
        <v/>
      </c>
      <c r="O99" s="73" t="s">
        <v>31</v>
      </c>
      <c r="P99" s="118" t="str">
        <f>IF(J9="希望する",U8,"")</f>
        <v/>
      </c>
      <c r="Q99" s="2" t="s">
        <v>59</v>
      </c>
      <c r="AI99" s="5"/>
      <c r="AJ99" s="5"/>
      <c r="AK99" s="5"/>
      <c r="AL99" s="5"/>
      <c r="AM99" s="5"/>
      <c r="AN99" s="5"/>
      <c r="AO99" s="5"/>
      <c r="AP99" s="5"/>
      <c r="AQ99" s="1" t="str">
        <f>$L$5&amp;","&amp;AI99&amp;","&amp;AJ99&amp;","&amp;AK99&amp;",15,"&amp;AL99&amp;","&amp;AM99&amp;","&amp;AN99&amp;","&amp;AO99&amp;","&amp;AP99&amp;",外国科目認定"</f>
        <v>,,,,15,,,,,,外国科目認定</v>
      </c>
    </row>
    <row r="100" spans="1:43">
      <c r="AI100" s="5"/>
      <c r="AJ100" s="5"/>
      <c r="AK100" s="5"/>
      <c r="AL100" s="5"/>
      <c r="AM100" s="5"/>
      <c r="AN100" s="5"/>
      <c r="AO100" s="5"/>
      <c r="AP100" s="5"/>
      <c r="AQ100" s="1" t="str">
        <f t="shared" ref="AQ100:AQ106" si="0">$L$5&amp;","&amp;AI100&amp;","&amp;AJ100&amp;","&amp;AK100&amp;",15,"&amp;AL100&amp;","&amp;AM100&amp;","&amp;AN100&amp;","&amp;AO100&amp;","&amp;AP100&amp;",外国科目認定"</f>
        <v>,,,,15,,,,,,外国科目認定</v>
      </c>
    </row>
    <row r="101" spans="1:43">
      <c r="H101" s="7"/>
      <c r="I101" s="7"/>
      <c r="J101" s="172"/>
      <c r="K101" s="172"/>
      <c r="L101" s="2" t="s">
        <v>32</v>
      </c>
      <c r="M101" s="68"/>
      <c r="N101" s="2" t="s">
        <v>31</v>
      </c>
      <c r="O101" s="68"/>
      <c r="P101" s="2" t="s">
        <v>60</v>
      </c>
      <c r="Q101" s="6"/>
      <c r="R101" s="6"/>
      <c r="S101" s="6"/>
      <c r="T101" s="6"/>
      <c r="U101" s="6"/>
      <c r="V101" s="11" t="s">
        <v>93</v>
      </c>
      <c r="W101" s="173"/>
      <c r="X101" s="173"/>
      <c r="Y101" s="173"/>
      <c r="Z101" s="173"/>
      <c r="AA101" s="173"/>
      <c r="AB101" s="173"/>
      <c r="AC101" s="173"/>
      <c r="AD101" s="173"/>
      <c r="AE101" s="10"/>
      <c r="AF101" s="109"/>
      <c r="AI101" s="5"/>
      <c r="AJ101" s="5"/>
      <c r="AK101" s="5"/>
      <c r="AL101" s="5"/>
      <c r="AM101" s="5"/>
      <c r="AN101" s="5"/>
      <c r="AO101" s="5"/>
      <c r="AP101" s="5"/>
      <c r="AQ101" s="1" t="str">
        <f t="shared" si="0"/>
        <v>,,,,15,,,,,,外国科目認定</v>
      </c>
    </row>
    <row r="102" spans="1:43">
      <c r="AI102" s="5"/>
      <c r="AJ102" s="5"/>
      <c r="AK102" s="5"/>
      <c r="AL102" s="5"/>
      <c r="AM102" s="5"/>
      <c r="AN102" s="5"/>
      <c r="AO102" s="5"/>
      <c r="AP102" s="5"/>
      <c r="AQ102" s="1" t="str">
        <f t="shared" si="0"/>
        <v>,,,,15,,,,,,外国科目認定</v>
      </c>
    </row>
    <row r="103" spans="1:43">
      <c r="J103" s="172"/>
      <c r="K103" s="172"/>
      <c r="L103" s="2" t="s">
        <v>32</v>
      </c>
      <c r="M103" s="68"/>
      <c r="N103" s="2" t="s">
        <v>31</v>
      </c>
      <c r="O103" s="68"/>
      <c r="P103" s="2" t="s">
        <v>60</v>
      </c>
      <c r="Q103" s="6"/>
      <c r="R103" s="6"/>
      <c r="S103" s="6"/>
      <c r="T103" s="6"/>
      <c r="U103" s="6"/>
      <c r="V103" s="11" t="s">
        <v>94</v>
      </c>
      <c r="W103" s="173"/>
      <c r="X103" s="173"/>
      <c r="Y103" s="173"/>
      <c r="Z103" s="173"/>
      <c r="AA103" s="173"/>
      <c r="AB103" s="173"/>
      <c r="AC103" s="173"/>
      <c r="AD103" s="173"/>
      <c r="AE103" s="10"/>
      <c r="AF103" s="109"/>
      <c r="AI103" s="5"/>
      <c r="AJ103" s="5"/>
      <c r="AK103" s="5"/>
      <c r="AL103" s="5"/>
      <c r="AM103" s="5"/>
      <c r="AN103" s="5"/>
      <c r="AO103" s="5"/>
      <c r="AP103" s="5"/>
      <c r="AQ103" s="1" t="str">
        <f t="shared" si="0"/>
        <v>,,,,15,,,,,,外国科目認定</v>
      </c>
    </row>
    <row r="104" spans="1:43">
      <c r="AI104" s="5"/>
      <c r="AJ104" s="5"/>
      <c r="AK104" s="5"/>
      <c r="AL104" s="5"/>
      <c r="AM104" s="5"/>
      <c r="AN104" s="5"/>
      <c r="AO104" s="5"/>
      <c r="AP104" s="5"/>
      <c r="AQ104" s="1" t="str">
        <f t="shared" si="0"/>
        <v>,,,,15,,,,,,外国科目認定</v>
      </c>
    </row>
    <row r="105" spans="1:43">
      <c r="AI105" s="5"/>
      <c r="AJ105" s="5"/>
      <c r="AK105" s="5"/>
      <c r="AL105" s="5"/>
      <c r="AM105" s="5"/>
      <c r="AN105" s="5"/>
      <c r="AO105" s="5"/>
      <c r="AP105" s="5"/>
      <c r="AQ105" s="1" t="str">
        <f t="shared" si="0"/>
        <v>,,,,15,,,,,,外国科目認定</v>
      </c>
    </row>
    <row r="106" spans="1:43">
      <c r="AI106" s="5"/>
      <c r="AJ106" s="5"/>
      <c r="AK106" s="5"/>
      <c r="AL106" s="5"/>
      <c r="AM106" s="5"/>
      <c r="AN106" s="5"/>
      <c r="AO106" s="5"/>
      <c r="AP106" s="5"/>
      <c r="AQ106" s="1" t="str">
        <f t="shared" si="0"/>
        <v>,,,,15,,,,,,外国科目認定</v>
      </c>
    </row>
    <row r="108" spans="1:43">
      <c r="AH108" s="14"/>
    </row>
  </sheetData>
  <mergeCells count="325">
    <mergeCell ref="J101:K101"/>
    <mergeCell ref="W101:AD101"/>
    <mergeCell ref="J103:K103"/>
    <mergeCell ref="W103:AD103"/>
    <mergeCell ref="Y30:Z30"/>
    <mergeCell ref="W32:Z32"/>
    <mergeCell ref="AD32:AE32"/>
    <mergeCell ref="B63:AE63"/>
    <mergeCell ref="A1:AE1"/>
    <mergeCell ref="F98:G98"/>
    <mergeCell ref="J98:K98"/>
    <mergeCell ref="B99:D99"/>
    <mergeCell ref="K99:L99"/>
    <mergeCell ref="A92:A94"/>
    <mergeCell ref="AD92:AE92"/>
    <mergeCell ref="A88:A90"/>
    <mergeCell ref="AD88:AE88"/>
    <mergeCell ref="B88:D88"/>
    <mergeCell ref="E88:G88"/>
    <mergeCell ref="H88:V88"/>
    <mergeCell ref="A58:A60"/>
    <mergeCell ref="AD58:AE58"/>
    <mergeCell ref="A72:A74"/>
    <mergeCell ref="AD72:AE72"/>
    <mergeCell ref="A64:A66"/>
    <mergeCell ref="AD64:AE64"/>
    <mergeCell ref="A84:A86"/>
    <mergeCell ref="AD84:AE84"/>
    <mergeCell ref="A80:A82"/>
    <mergeCell ref="AD80:AE80"/>
    <mergeCell ref="A76:A78"/>
    <mergeCell ref="AD76:AE76"/>
    <mergeCell ref="B65:D66"/>
    <mergeCell ref="E65:G65"/>
    <mergeCell ref="H65:V65"/>
    <mergeCell ref="W65:Z65"/>
    <mergeCell ref="E66:G66"/>
    <mergeCell ref="H66:V66"/>
    <mergeCell ref="W66:Z66"/>
    <mergeCell ref="AD66:AE66"/>
    <mergeCell ref="AA66:AC66"/>
    <mergeCell ref="A67:AE67"/>
    <mergeCell ref="B68:D68"/>
    <mergeCell ref="E68:G68"/>
    <mergeCell ref="H68:V68"/>
    <mergeCell ref="W68:X68"/>
    <mergeCell ref="A54:A56"/>
    <mergeCell ref="AD54:AE54"/>
    <mergeCell ref="AD52:AE52"/>
    <mergeCell ref="B54:D54"/>
    <mergeCell ref="E54:G54"/>
    <mergeCell ref="H54:V54"/>
    <mergeCell ref="W54:X54"/>
    <mergeCell ref="Y54:Z54"/>
    <mergeCell ref="B55:D56"/>
    <mergeCell ref="E55:G55"/>
    <mergeCell ref="H55:V55"/>
    <mergeCell ref="W55:Z55"/>
    <mergeCell ref="AA55:AE55"/>
    <mergeCell ref="E56:G56"/>
    <mergeCell ref="H56:V56"/>
    <mergeCell ref="W56:Z56"/>
    <mergeCell ref="A50:A52"/>
    <mergeCell ref="AD50:AE50"/>
    <mergeCell ref="B50:D50"/>
    <mergeCell ref="E50:G50"/>
    <mergeCell ref="H50:V50"/>
    <mergeCell ref="W50:X50"/>
    <mergeCell ref="Y50:Z50"/>
    <mergeCell ref="B51:D52"/>
    <mergeCell ref="E52:G52"/>
    <mergeCell ref="H52:V52"/>
    <mergeCell ref="W52:Z52"/>
    <mergeCell ref="A46:A48"/>
    <mergeCell ref="AD46:AE46"/>
    <mergeCell ref="B46:D46"/>
    <mergeCell ref="E46:G46"/>
    <mergeCell ref="H46:V46"/>
    <mergeCell ref="W46:X46"/>
    <mergeCell ref="Y46:Z46"/>
    <mergeCell ref="B47:D48"/>
    <mergeCell ref="E47:G47"/>
    <mergeCell ref="H47:V47"/>
    <mergeCell ref="W47:Z47"/>
    <mergeCell ref="AA47:AE47"/>
    <mergeCell ref="E48:G48"/>
    <mergeCell ref="H48:V48"/>
    <mergeCell ref="W48:Z48"/>
    <mergeCell ref="AD48:AE48"/>
    <mergeCell ref="AA48:AC48"/>
    <mergeCell ref="W43:Z43"/>
    <mergeCell ref="AA43:AE43"/>
    <mergeCell ref="E44:G44"/>
    <mergeCell ref="H44:V44"/>
    <mergeCell ref="W44:Z44"/>
    <mergeCell ref="AD44:AE44"/>
    <mergeCell ref="E51:G51"/>
    <mergeCell ref="H51:V51"/>
    <mergeCell ref="W51:Z51"/>
    <mergeCell ref="AA51:AE51"/>
    <mergeCell ref="A42:A44"/>
    <mergeCell ref="AD42:AE42"/>
    <mergeCell ref="A38:A40"/>
    <mergeCell ref="AD38:AE38"/>
    <mergeCell ref="B42:D42"/>
    <mergeCell ref="E42:G42"/>
    <mergeCell ref="H42:V42"/>
    <mergeCell ref="W42:X42"/>
    <mergeCell ref="Y42:Z42"/>
    <mergeCell ref="B38:D38"/>
    <mergeCell ref="E38:G38"/>
    <mergeCell ref="H38:V38"/>
    <mergeCell ref="W38:X38"/>
    <mergeCell ref="Y38:Z38"/>
    <mergeCell ref="B39:D40"/>
    <mergeCell ref="E39:G39"/>
    <mergeCell ref="H39:V39"/>
    <mergeCell ref="W39:Z39"/>
    <mergeCell ref="E40:G40"/>
    <mergeCell ref="H40:V40"/>
    <mergeCell ref="W40:Z40"/>
    <mergeCell ref="B43:D44"/>
    <mergeCell ref="E43:G43"/>
    <mergeCell ref="H43:V43"/>
    <mergeCell ref="A34:A36"/>
    <mergeCell ref="AD34:AE34"/>
    <mergeCell ref="B34:D34"/>
    <mergeCell ref="E34:G34"/>
    <mergeCell ref="H34:V34"/>
    <mergeCell ref="W34:X34"/>
    <mergeCell ref="Y34:Z34"/>
    <mergeCell ref="B35:D36"/>
    <mergeCell ref="E35:G35"/>
    <mergeCell ref="H35:V35"/>
    <mergeCell ref="W35:Z35"/>
    <mergeCell ref="AA35:AE35"/>
    <mergeCell ref="E36:G36"/>
    <mergeCell ref="H36:V36"/>
    <mergeCell ref="W36:Z36"/>
    <mergeCell ref="R8:S8"/>
    <mergeCell ref="Z8:AE8"/>
    <mergeCell ref="J9:M9"/>
    <mergeCell ref="G10:H10"/>
    <mergeCell ref="AI10:AK10"/>
    <mergeCell ref="G11:H11"/>
    <mergeCell ref="B29:AE29"/>
    <mergeCell ref="A30:A32"/>
    <mergeCell ref="AA30:AC30"/>
    <mergeCell ref="AA32:AC32"/>
    <mergeCell ref="AD30:AE30"/>
    <mergeCell ref="AA31:AE31"/>
    <mergeCell ref="V2:W2"/>
    <mergeCell ref="C5:D5"/>
    <mergeCell ref="L5:N5"/>
    <mergeCell ref="X5:AE5"/>
    <mergeCell ref="E30:G30"/>
    <mergeCell ref="B31:D32"/>
    <mergeCell ref="B30:D30"/>
    <mergeCell ref="W31:Z31"/>
    <mergeCell ref="W30:X30"/>
    <mergeCell ref="H32:V32"/>
    <mergeCell ref="E31:G31"/>
    <mergeCell ref="E32:G32"/>
    <mergeCell ref="H31:V31"/>
    <mergeCell ref="H30:V30"/>
    <mergeCell ref="S5:U5"/>
    <mergeCell ref="C6:J6"/>
    <mergeCell ref="N6:AE6"/>
    <mergeCell ref="E7:O7"/>
    <mergeCell ref="E8:F8"/>
    <mergeCell ref="H8:I8"/>
    <mergeCell ref="K8:L8"/>
    <mergeCell ref="N8:O8"/>
    <mergeCell ref="S7:W7"/>
    <mergeCell ref="AB10:AC10"/>
    <mergeCell ref="W58:X58"/>
    <mergeCell ref="Y58:Z58"/>
    <mergeCell ref="B59:D60"/>
    <mergeCell ref="E59:G59"/>
    <mergeCell ref="H59:V59"/>
    <mergeCell ref="W59:Z59"/>
    <mergeCell ref="AA59:AE59"/>
    <mergeCell ref="E60:G60"/>
    <mergeCell ref="H60:V60"/>
    <mergeCell ref="W60:Z60"/>
    <mergeCell ref="AD60:AE60"/>
    <mergeCell ref="A33:AE33"/>
    <mergeCell ref="A37:AE37"/>
    <mergeCell ref="A41:AE41"/>
    <mergeCell ref="A45:AE45"/>
    <mergeCell ref="A49:AE49"/>
    <mergeCell ref="A53:AE53"/>
    <mergeCell ref="A57:AE57"/>
    <mergeCell ref="B64:D64"/>
    <mergeCell ref="E64:G64"/>
    <mergeCell ref="H64:V64"/>
    <mergeCell ref="W64:X64"/>
    <mergeCell ref="Y64:Z64"/>
    <mergeCell ref="AD56:AE56"/>
    <mergeCell ref="B58:D58"/>
    <mergeCell ref="E58:G58"/>
    <mergeCell ref="H58:V58"/>
    <mergeCell ref="AA64:AC64"/>
    <mergeCell ref="AA34:AC34"/>
    <mergeCell ref="AA36:AC36"/>
    <mergeCell ref="AA38:AC38"/>
    <mergeCell ref="AA40:AC40"/>
    <mergeCell ref="AA42:AC42"/>
    <mergeCell ref="AA44:AC44"/>
    <mergeCell ref="AA46:AC46"/>
    <mergeCell ref="AA50:AC50"/>
    <mergeCell ref="AA52:AC52"/>
    <mergeCell ref="AA54:AC54"/>
    <mergeCell ref="AA56:AC56"/>
    <mergeCell ref="AA58:AC58"/>
    <mergeCell ref="AA60:AC60"/>
    <mergeCell ref="AD36:AE36"/>
    <mergeCell ref="AA39:AE39"/>
    <mergeCell ref="AD40:AE40"/>
    <mergeCell ref="Y68:Z68"/>
    <mergeCell ref="AA68:AC68"/>
    <mergeCell ref="B69:D70"/>
    <mergeCell ref="E69:G69"/>
    <mergeCell ref="H69:V69"/>
    <mergeCell ref="W69:Z69"/>
    <mergeCell ref="E70:G70"/>
    <mergeCell ref="H70:V70"/>
    <mergeCell ref="W70:Z70"/>
    <mergeCell ref="AA70:AC70"/>
    <mergeCell ref="AD70:AE70"/>
    <mergeCell ref="B72:D72"/>
    <mergeCell ref="E72:G72"/>
    <mergeCell ref="H72:V72"/>
    <mergeCell ref="W72:X72"/>
    <mergeCell ref="Y72:Z72"/>
    <mergeCell ref="AA72:AC72"/>
    <mergeCell ref="B73:D74"/>
    <mergeCell ref="E73:G73"/>
    <mergeCell ref="H73:V73"/>
    <mergeCell ref="W73:Z73"/>
    <mergeCell ref="E74:G74"/>
    <mergeCell ref="H74:V74"/>
    <mergeCell ref="W74:Z74"/>
    <mergeCell ref="AA74:AC74"/>
    <mergeCell ref="AD74:AE74"/>
    <mergeCell ref="A71:AE71"/>
    <mergeCell ref="A68:A70"/>
    <mergeCell ref="AD68:AE68"/>
    <mergeCell ref="B76:D76"/>
    <mergeCell ref="E76:G76"/>
    <mergeCell ref="H76:V76"/>
    <mergeCell ref="W76:X76"/>
    <mergeCell ref="Y76:Z76"/>
    <mergeCell ref="AA76:AC76"/>
    <mergeCell ref="B77:D78"/>
    <mergeCell ref="E77:G77"/>
    <mergeCell ref="H77:V77"/>
    <mergeCell ref="W77:Z77"/>
    <mergeCell ref="E78:G78"/>
    <mergeCell ref="H78:V78"/>
    <mergeCell ref="W78:Z78"/>
    <mergeCell ref="AA78:AC78"/>
    <mergeCell ref="AD78:AE78"/>
    <mergeCell ref="B80:D80"/>
    <mergeCell ref="E80:G80"/>
    <mergeCell ref="H80:V80"/>
    <mergeCell ref="W80:X80"/>
    <mergeCell ref="Y80:Z80"/>
    <mergeCell ref="AA80:AC80"/>
    <mergeCell ref="B81:D82"/>
    <mergeCell ref="E81:G81"/>
    <mergeCell ref="H81:V81"/>
    <mergeCell ref="W81:Z81"/>
    <mergeCell ref="E82:G82"/>
    <mergeCell ref="H82:V82"/>
    <mergeCell ref="W82:Z82"/>
    <mergeCell ref="AA82:AC82"/>
    <mergeCell ref="AD82:AE82"/>
    <mergeCell ref="B84:D84"/>
    <mergeCell ref="E84:G84"/>
    <mergeCell ref="H84:V84"/>
    <mergeCell ref="W84:X84"/>
    <mergeCell ref="Y84:Z84"/>
    <mergeCell ref="AA84:AC84"/>
    <mergeCell ref="B85:D86"/>
    <mergeCell ref="E85:G85"/>
    <mergeCell ref="H85:V85"/>
    <mergeCell ref="W85:Z85"/>
    <mergeCell ref="E86:G86"/>
    <mergeCell ref="H86:V86"/>
    <mergeCell ref="W86:Z86"/>
    <mergeCell ref="AA86:AC86"/>
    <mergeCell ref="B93:D94"/>
    <mergeCell ref="E93:G93"/>
    <mergeCell ref="H93:V93"/>
    <mergeCell ref="W93:Z93"/>
    <mergeCell ref="E94:G94"/>
    <mergeCell ref="H94:V94"/>
    <mergeCell ref="W94:Z94"/>
    <mergeCell ref="AA94:AC94"/>
    <mergeCell ref="AD94:AE94"/>
    <mergeCell ref="A75:AE75"/>
    <mergeCell ref="A79:AE79"/>
    <mergeCell ref="A83:AE83"/>
    <mergeCell ref="A87:AE87"/>
    <mergeCell ref="A91:AE91"/>
    <mergeCell ref="AD90:AE90"/>
    <mergeCell ref="B92:D92"/>
    <mergeCell ref="E92:G92"/>
    <mergeCell ref="H92:V92"/>
    <mergeCell ref="W92:X92"/>
    <mergeCell ref="Y92:Z92"/>
    <mergeCell ref="AA92:AC92"/>
    <mergeCell ref="W88:X88"/>
    <mergeCell ref="Y88:Z88"/>
    <mergeCell ref="AA88:AC88"/>
    <mergeCell ref="B89:D90"/>
    <mergeCell ref="E89:G89"/>
    <mergeCell ref="H89:V89"/>
    <mergeCell ref="W89:Z89"/>
    <mergeCell ref="E90:G90"/>
    <mergeCell ref="H90:V90"/>
    <mergeCell ref="W90:Z90"/>
    <mergeCell ref="AA90:AC90"/>
    <mergeCell ref="AD86:AE86"/>
  </mergeCells>
  <phoneticPr fontId="1"/>
  <conditionalFormatting sqref="C5:D5 V2 X2 H30 N6:AF6">
    <cfRule type="containsBlanks" dxfId="403" priority="291">
      <formula>LEN(TRIM(C2))=0</formula>
    </cfRule>
  </conditionalFormatting>
  <conditionalFormatting sqref="F5">
    <cfRule type="containsBlanks" dxfId="402" priority="290">
      <formula>LEN(TRIM(F5))=0</formula>
    </cfRule>
  </conditionalFormatting>
  <conditionalFormatting sqref="C6:J6">
    <cfRule type="containsBlanks" dxfId="401" priority="289">
      <formula>LEN(TRIM(C6))=0</formula>
    </cfRule>
  </conditionalFormatting>
  <conditionalFormatting sqref="E7:O7">
    <cfRule type="containsBlanks" dxfId="400" priority="288">
      <formula>LEN(TRIM(E7))=0</formula>
    </cfRule>
  </conditionalFormatting>
  <conditionalFormatting sqref="G10:H10">
    <cfRule type="cellIs" dxfId="399" priority="280" operator="equal">
      <formula>"▼選択"</formula>
    </cfRule>
  </conditionalFormatting>
  <conditionalFormatting sqref="E8:F8">
    <cfRule type="containsBlanks" dxfId="398" priority="287">
      <formula>LEN(TRIM(E8))=0</formula>
    </cfRule>
  </conditionalFormatting>
  <conditionalFormatting sqref="H8:I8">
    <cfRule type="containsBlanks" dxfId="397" priority="286">
      <formula>LEN(TRIM(H8))=0</formula>
    </cfRule>
  </conditionalFormatting>
  <conditionalFormatting sqref="K8">
    <cfRule type="containsBlanks" dxfId="396" priority="285">
      <formula>LEN(TRIM(K8))=0</formula>
    </cfRule>
  </conditionalFormatting>
  <conditionalFormatting sqref="R8">
    <cfRule type="containsBlanks" dxfId="395" priority="284">
      <formula>LEN(TRIM(R8))=0</formula>
    </cfRule>
  </conditionalFormatting>
  <conditionalFormatting sqref="U8">
    <cfRule type="containsBlanks" dxfId="394" priority="283">
      <formula>LEN(TRIM(U8))=0</formula>
    </cfRule>
  </conditionalFormatting>
  <conditionalFormatting sqref="J11">
    <cfRule type="containsBlanks" dxfId="393" priority="281">
      <formula>LEN(TRIM(J11))=0</formula>
    </cfRule>
  </conditionalFormatting>
  <conditionalFormatting sqref="J9">
    <cfRule type="cellIs" dxfId="392" priority="279" operator="equal">
      <formula>"▼選択"</formula>
    </cfRule>
  </conditionalFormatting>
  <conditionalFormatting sqref="G11:H11">
    <cfRule type="cellIs" dxfId="391" priority="276" operator="equal">
      <formula>"▼選択"</formula>
    </cfRule>
  </conditionalFormatting>
  <conditionalFormatting sqref="X5:AA5">
    <cfRule type="containsBlanks" dxfId="390" priority="269">
      <formula>LEN(TRIM(X5))=0</formula>
    </cfRule>
  </conditionalFormatting>
  <conditionalFormatting sqref="N8">
    <cfRule type="containsBlanks" dxfId="389" priority="272">
      <formula>LEN(TRIM(N8))=0</formula>
    </cfRule>
  </conditionalFormatting>
  <conditionalFormatting sqref="L5">
    <cfRule type="containsBlanks" dxfId="388" priority="271">
      <formula>LEN(TRIM(L5))=0</formula>
    </cfRule>
  </conditionalFormatting>
  <conditionalFormatting sqref="F98:G98 F99 B99:D99 H99 J98:K98 K99:L99 N99 P99 O101 M101 J101:K101 J103:K103 M103 O103 W101:AD101 W103:AD103">
    <cfRule type="cellIs" dxfId="387" priority="267" operator="equal">
      <formula>""</formula>
    </cfRule>
  </conditionalFormatting>
  <conditionalFormatting sqref="B31">
    <cfRule type="containsText" dxfId="386" priority="265" operator="containsText" text="▼認定先分野選択">
      <formula>NOT(ISERROR(SEARCH("▼認定先分野選択",B31)))</formula>
    </cfRule>
  </conditionalFormatting>
  <conditionalFormatting sqref="S7">
    <cfRule type="containsBlanks" dxfId="385" priority="203">
      <formula>LEN(TRIM(S7))=0</formula>
    </cfRule>
  </conditionalFormatting>
  <conditionalFormatting sqref="H58">
    <cfRule type="containsBlanks" dxfId="384" priority="119">
      <formula>LEN(TRIM(H58))=0</formula>
    </cfRule>
  </conditionalFormatting>
  <conditionalFormatting sqref="H80">
    <cfRule type="containsBlanks" dxfId="383" priority="80">
      <formula>LEN(TRIM(H80))=0</formula>
    </cfRule>
  </conditionalFormatting>
  <conditionalFormatting sqref="B81">
    <cfRule type="containsText" dxfId="382" priority="79" operator="containsText" text="▼認定先分野選択">
      <formula>NOT(ISERROR(SEARCH("▼認定先分野選択",B81)))</formula>
    </cfRule>
  </conditionalFormatting>
  <conditionalFormatting sqref="Y30">
    <cfRule type="containsBlanks" dxfId="381" priority="230">
      <formula>LEN(TRIM(Y30))=0</formula>
    </cfRule>
  </conditionalFormatting>
  <conditionalFormatting sqref="AD30">
    <cfRule type="containsBlanks" dxfId="380" priority="229">
      <formula>LEN(TRIM(AD30))=0</formula>
    </cfRule>
  </conditionalFormatting>
  <conditionalFormatting sqref="H65">
    <cfRule type="containsText" dxfId="379" priority="160" operator="containsText" text="▼認定先分野選択">
      <formula>NOT(ISERROR(SEARCH("▼認定先分野選択",H65)))</formula>
    </cfRule>
  </conditionalFormatting>
  <conditionalFormatting sqref="H31">
    <cfRule type="containsText" dxfId="378" priority="224" operator="containsText" text="▼認定先分野選択">
      <formula>NOT(ISERROR(SEARCH("▼認定先分野選択",H31)))</formula>
    </cfRule>
  </conditionalFormatting>
  <conditionalFormatting sqref="Z2">
    <cfRule type="containsBlanks" dxfId="377" priority="223">
      <formula>LEN(TRIM(Z2))=0</formula>
    </cfRule>
  </conditionalFormatting>
  <conditionalFormatting sqref="AB2">
    <cfRule type="containsBlanks" dxfId="376" priority="222">
      <formula>LEN(TRIM(AB2))=0</formula>
    </cfRule>
  </conditionalFormatting>
  <conditionalFormatting sqref="Y2">
    <cfRule type="containsBlanks" dxfId="375" priority="221">
      <formula>LEN(TRIM(Y2))=0</formula>
    </cfRule>
  </conditionalFormatting>
  <conditionalFormatting sqref="AA2">
    <cfRule type="containsBlanks" dxfId="374" priority="220">
      <formula>LEN(TRIM(AA2))=0</formula>
    </cfRule>
  </conditionalFormatting>
  <conditionalFormatting sqref="H76">
    <cfRule type="containsBlanks" dxfId="373" priority="90">
      <formula>LEN(TRIM(H76))=0</formula>
    </cfRule>
  </conditionalFormatting>
  <conditionalFormatting sqref="B77">
    <cfRule type="containsText" dxfId="372" priority="89" operator="containsText" text="▼認定先分野選択">
      <formula>NOT(ISERROR(SEARCH("▼認定先分野選択",B77)))</formula>
    </cfRule>
  </conditionalFormatting>
  <conditionalFormatting sqref="H35">
    <cfRule type="containsText" dxfId="371" priority="150" operator="containsText" text="▼認定先分野選択">
      <formula>NOT(ISERROR(SEARCH("▼認定先分野選択",H35)))</formula>
    </cfRule>
  </conditionalFormatting>
  <conditionalFormatting sqref="H38">
    <cfRule type="containsBlanks" dxfId="370" priority="149">
      <formula>LEN(TRIM(H38))=0</formula>
    </cfRule>
  </conditionalFormatting>
  <conditionalFormatting sqref="Y38">
    <cfRule type="containsBlanks" dxfId="369" priority="147">
      <formula>LEN(TRIM(Y38))=0</formula>
    </cfRule>
  </conditionalFormatting>
  <conditionalFormatting sqref="S5">
    <cfRule type="containsBlanks" dxfId="368" priority="207">
      <formula>LEN(TRIM(S5))=0</formula>
    </cfRule>
  </conditionalFormatting>
  <conditionalFormatting sqref="S5:U5">
    <cfRule type="cellIs" dxfId="367" priority="206" operator="equal">
      <formula>"▼選択"</formula>
    </cfRule>
  </conditionalFormatting>
  <conditionalFormatting sqref="Z8">
    <cfRule type="cellIs" dxfId="366" priority="205" operator="equal">
      <formula>"▼選択"</formula>
    </cfRule>
  </conditionalFormatting>
  <conditionalFormatting sqref="AB10">
    <cfRule type="containsBlanks" dxfId="365" priority="204">
      <formula>LEN(TRIM(AB10))=0</formula>
    </cfRule>
  </conditionalFormatting>
  <conditionalFormatting sqref="Y54">
    <cfRule type="containsBlanks" dxfId="364" priority="123">
      <formula>LEN(TRIM(Y54))=0</formula>
    </cfRule>
  </conditionalFormatting>
  <conditionalFormatting sqref="H66">
    <cfRule type="containsBlanks" dxfId="363" priority="159">
      <formula>LEN(TRIM(H66))=0</formula>
    </cfRule>
  </conditionalFormatting>
  <conditionalFormatting sqref="H81">
    <cfRule type="containsText" dxfId="362" priority="78" operator="containsText" text="▼認定先分野選択">
      <formula>NOT(ISERROR(SEARCH("▼認定先分野選択",H81)))</formula>
    </cfRule>
  </conditionalFormatting>
  <conditionalFormatting sqref="H64">
    <cfRule type="containsBlanks" dxfId="361" priority="166">
      <formula>LEN(TRIM(H64))=0</formula>
    </cfRule>
  </conditionalFormatting>
  <conditionalFormatting sqref="B65">
    <cfRule type="containsText" dxfId="360" priority="165" operator="containsText" text="▼認定先分野選択">
      <formula>NOT(ISERROR(SEARCH("▼認定先分野選択",B65)))</formula>
    </cfRule>
  </conditionalFormatting>
  <conditionalFormatting sqref="AD58">
    <cfRule type="containsBlanks" dxfId="359" priority="116">
      <formula>LEN(TRIM(AD58))=0</formula>
    </cfRule>
  </conditionalFormatting>
  <conditionalFormatting sqref="AC93 AC89 AC85 AC81 AC77 AC73">
    <cfRule type="containsBlanks" dxfId="358" priority="34">
      <formula>LEN(TRIM(AC73))=0</formula>
    </cfRule>
  </conditionalFormatting>
  <conditionalFormatting sqref="AE65:AF65">
    <cfRule type="containsBlanks" dxfId="357" priority="111">
      <formula>LEN(TRIM(AE65))=0</formula>
    </cfRule>
  </conditionalFormatting>
  <conditionalFormatting sqref="AA82">
    <cfRule type="containsBlanks" dxfId="356" priority="13">
      <formula>LEN(TRIM(AA82))=0</formula>
    </cfRule>
  </conditionalFormatting>
  <conditionalFormatting sqref="Y64">
    <cfRule type="containsBlanks" dxfId="355" priority="158">
      <formula>LEN(TRIM(Y64))=0</formula>
    </cfRule>
  </conditionalFormatting>
  <conditionalFormatting sqref="AD64">
    <cfRule type="containsBlanks" dxfId="354" priority="157">
      <formula>LEN(TRIM(AD64))=0</formula>
    </cfRule>
  </conditionalFormatting>
  <conditionalFormatting sqref="H34">
    <cfRule type="containsBlanks" dxfId="353" priority="155">
      <formula>LEN(TRIM(H34))=0</formula>
    </cfRule>
  </conditionalFormatting>
  <conditionalFormatting sqref="B35">
    <cfRule type="containsText" dxfId="352" priority="154" operator="containsText" text="▼認定先分野選択">
      <formula>NOT(ISERROR(SEARCH("▼認定先分野選択",B35)))</formula>
    </cfRule>
  </conditionalFormatting>
  <conditionalFormatting sqref="Y34">
    <cfRule type="containsBlanks" dxfId="351" priority="153">
      <formula>LEN(TRIM(Y34))=0</formula>
    </cfRule>
  </conditionalFormatting>
  <conditionalFormatting sqref="AD34">
    <cfRule type="containsBlanks" dxfId="350" priority="152">
      <formula>LEN(TRIM(AD34))=0</formula>
    </cfRule>
  </conditionalFormatting>
  <conditionalFormatting sqref="B39">
    <cfRule type="containsText" dxfId="349" priority="148" operator="containsText" text="▼認定先分野選択">
      <formula>NOT(ISERROR(SEARCH("▼認定先分野選択",B39)))</formula>
    </cfRule>
  </conditionalFormatting>
  <conditionalFormatting sqref="H86">
    <cfRule type="containsBlanks" dxfId="348" priority="67">
      <formula>LEN(TRIM(H86))=0</formula>
    </cfRule>
  </conditionalFormatting>
  <conditionalFormatting sqref="AD38">
    <cfRule type="containsBlanks" dxfId="347" priority="146">
      <formula>LEN(TRIM(AD38))=0</formula>
    </cfRule>
  </conditionalFormatting>
  <conditionalFormatting sqref="H39">
    <cfRule type="containsText" dxfId="346" priority="144" operator="containsText" text="▼認定先分野選択">
      <formula>NOT(ISERROR(SEARCH("▼認定先分野選択",H39)))</formula>
    </cfRule>
  </conditionalFormatting>
  <conditionalFormatting sqref="H42">
    <cfRule type="containsBlanks" dxfId="345" priority="143">
      <formula>LEN(TRIM(H42))=0</formula>
    </cfRule>
  </conditionalFormatting>
  <conditionalFormatting sqref="B43">
    <cfRule type="containsText" dxfId="344" priority="142" operator="containsText" text="▼認定先分野選択">
      <formula>NOT(ISERROR(SEARCH("▼認定先分野選択",B43)))</formula>
    </cfRule>
  </conditionalFormatting>
  <conditionalFormatting sqref="Y42">
    <cfRule type="containsBlanks" dxfId="343" priority="141">
      <formula>LEN(TRIM(Y42))=0</formula>
    </cfRule>
  </conditionalFormatting>
  <conditionalFormatting sqref="AD42">
    <cfRule type="containsBlanks" dxfId="342" priority="140">
      <formula>LEN(TRIM(AD42))=0</formula>
    </cfRule>
  </conditionalFormatting>
  <conditionalFormatting sqref="H43">
    <cfRule type="containsText" dxfId="341" priority="138" operator="containsText" text="▼認定先分野選択">
      <formula>NOT(ISERROR(SEARCH("▼認定先分野選択",H43)))</formula>
    </cfRule>
  </conditionalFormatting>
  <conditionalFormatting sqref="H46">
    <cfRule type="containsBlanks" dxfId="340" priority="137">
      <formula>LEN(TRIM(H46))=0</formula>
    </cfRule>
  </conditionalFormatting>
  <conditionalFormatting sqref="B47">
    <cfRule type="containsText" dxfId="339" priority="136" operator="containsText" text="▼認定先分野選択">
      <formula>NOT(ISERROR(SEARCH("▼認定先分野選択",B47)))</formula>
    </cfRule>
  </conditionalFormatting>
  <conditionalFormatting sqref="Y46">
    <cfRule type="containsBlanks" dxfId="338" priority="135">
      <formula>LEN(TRIM(Y46))=0</formula>
    </cfRule>
  </conditionalFormatting>
  <conditionalFormatting sqref="AD46">
    <cfRule type="containsBlanks" dxfId="337" priority="134">
      <formula>LEN(TRIM(AD46))=0</formula>
    </cfRule>
  </conditionalFormatting>
  <conditionalFormatting sqref="H47">
    <cfRule type="containsText" dxfId="336" priority="132" operator="containsText" text="▼認定先分野選択">
      <formula>NOT(ISERROR(SEARCH("▼認定先分野選択",H47)))</formula>
    </cfRule>
  </conditionalFormatting>
  <conditionalFormatting sqref="H50">
    <cfRule type="containsBlanks" dxfId="335" priority="131">
      <formula>LEN(TRIM(H50))=0</formula>
    </cfRule>
  </conditionalFormatting>
  <conditionalFormatting sqref="B51">
    <cfRule type="containsText" dxfId="334" priority="130" operator="containsText" text="▼認定先分野選択">
      <formula>NOT(ISERROR(SEARCH("▼認定先分野選択",B51)))</formula>
    </cfRule>
  </conditionalFormatting>
  <conditionalFormatting sqref="Y50">
    <cfRule type="containsBlanks" dxfId="333" priority="129">
      <formula>LEN(TRIM(Y50))=0</formula>
    </cfRule>
  </conditionalFormatting>
  <conditionalFormatting sqref="AD50">
    <cfRule type="containsBlanks" dxfId="332" priority="128">
      <formula>LEN(TRIM(AD50))=0</formula>
    </cfRule>
  </conditionalFormatting>
  <conditionalFormatting sqref="H51">
    <cfRule type="containsText" dxfId="331" priority="126" operator="containsText" text="▼認定先分野選択">
      <formula>NOT(ISERROR(SEARCH("▼認定先分野選択",H51)))</formula>
    </cfRule>
  </conditionalFormatting>
  <conditionalFormatting sqref="H54">
    <cfRule type="containsBlanks" dxfId="330" priority="125">
      <formula>LEN(TRIM(H54))=0</formula>
    </cfRule>
  </conditionalFormatting>
  <conditionalFormatting sqref="B55">
    <cfRule type="containsText" dxfId="329" priority="124" operator="containsText" text="▼認定先分野選択">
      <formula>NOT(ISERROR(SEARCH("▼認定先分野選択",B55)))</formula>
    </cfRule>
  </conditionalFormatting>
  <conditionalFormatting sqref="AD54">
    <cfRule type="containsBlanks" dxfId="328" priority="122">
      <formula>LEN(TRIM(AD54))=0</formula>
    </cfRule>
  </conditionalFormatting>
  <conditionalFormatting sqref="H55">
    <cfRule type="containsText" dxfId="327" priority="120" operator="containsText" text="▼認定先分野選択">
      <formula>NOT(ISERROR(SEARCH("▼認定先分野選択",H55)))</formula>
    </cfRule>
  </conditionalFormatting>
  <conditionalFormatting sqref="B59">
    <cfRule type="containsText" dxfId="326" priority="118" operator="containsText" text="▼認定先分野選択">
      <formula>NOT(ISERROR(SEARCH("▼認定先分野選択",B59)))</formula>
    </cfRule>
  </conditionalFormatting>
  <conditionalFormatting sqref="Y58">
    <cfRule type="containsBlanks" dxfId="325" priority="117">
      <formula>LEN(TRIM(Y58))=0</formula>
    </cfRule>
  </conditionalFormatting>
  <conditionalFormatting sqref="AA93 AA89 AA85 AA81 AA77 AA73">
    <cfRule type="containsBlanks" dxfId="324" priority="35">
      <formula>LEN(TRIM(AA73))=0</formula>
    </cfRule>
  </conditionalFormatting>
  <conditionalFormatting sqref="H59">
    <cfRule type="containsText" dxfId="323" priority="114" operator="containsText" text="▼認定先分野選択">
      <formula>NOT(ISERROR(SEARCH("▼認定先分野選択",H59)))</formula>
    </cfRule>
  </conditionalFormatting>
  <conditionalFormatting sqref="AA65">
    <cfRule type="containsBlanks" dxfId="322" priority="113">
      <formula>LEN(TRIM(AA65))=0</formula>
    </cfRule>
  </conditionalFormatting>
  <conditionalFormatting sqref="AC65">
    <cfRule type="containsBlanks" dxfId="321" priority="112">
      <formula>LEN(TRIM(AC65))=0</formula>
    </cfRule>
  </conditionalFormatting>
  <conditionalFormatting sqref="H69">
    <cfRule type="containsText" dxfId="320" priority="108" operator="containsText" text="▼認定先分野選択">
      <formula>NOT(ISERROR(SEARCH("▼認定先分野選択",H69)))</formula>
    </cfRule>
  </conditionalFormatting>
  <conditionalFormatting sqref="H70">
    <cfRule type="containsBlanks" dxfId="319" priority="107">
      <formula>LEN(TRIM(H70))=0</formula>
    </cfRule>
  </conditionalFormatting>
  <conditionalFormatting sqref="H68">
    <cfRule type="containsBlanks" dxfId="318" priority="110">
      <formula>LEN(TRIM(H68))=0</formula>
    </cfRule>
  </conditionalFormatting>
  <conditionalFormatting sqref="B69">
    <cfRule type="containsText" dxfId="317" priority="109" operator="containsText" text="▼認定先分野選択">
      <formula>NOT(ISERROR(SEARCH("▼認定先分野選択",B69)))</formula>
    </cfRule>
  </conditionalFormatting>
  <conditionalFormatting sqref="Y68">
    <cfRule type="containsBlanks" dxfId="316" priority="106">
      <formula>LEN(TRIM(Y68))=0</formula>
    </cfRule>
  </conditionalFormatting>
  <conditionalFormatting sqref="AD68">
    <cfRule type="containsBlanks" dxfId="315" priority="105">
      <formula>LEN(TRIM(AD68))=0</formula>
    </cfRule>
  </conditionalFormatting>
  <conditionalFormatting sqref="H73">
    <cfRule type="containsText" dxfId="314" priority="98" operator="containsText" text="▼認定先分野選択">
      <formula>NOT(ISERROR(SEARCH("▼認定先分野選択",H73)))</formula>
    </cfRule>
  </conditionalFormatting>
  <conditionalFormatting sqref="H74">
    <cfRule type="containsBlanks" dxfId="313" priority="97">
      <formula>LEN(TRIM(H74))=0</formula>
    </cfRule>
  </conditionalFormatting>
  <conditionalFormatting sqref="H72">
    <cfRule type="containsBlanks" dxfId="312" priority="100">
      <formula>LEN(TRIM(H72))=0</formula>
    </cfRule>
  </conditionalFormatting>
  <conditionalFormatting sqref="B73">
    <cfRule type="containsText" dxfId="311" priority="99" operator="containsText" text="▼認定先分野選択">
      <formula>NOT(ISERROR(SEARCH("▼認定先分野選択",B73)))</formula>
    </cfRule>
  </conditionalFormatting>
  <conditionalFormatting sqref="AD76">
    <cfRule type="containsBlanks" dxfId="310" priority="85">
      <formula>LEN(TRIM(AD76))=0</formula>
    </cfRule>
  </conditionalFormatting>
  <conditionalFormatting sqref="Y72">
    <cfRule type="containsBlanks" dxfId="309" priority="96">
      <formula>LEN(TRIM(Y72))=0</formula>
    </cfRule>
  </conditionalFormatting>
  <conditionalFormatting sqref="AD72">
    <cfRule type="containsBlanks" dxfId="308" priority="95">
      <formula>LEN(TRIM(AD72))=0</formula>
    </cfRule>
  </conditionalFormatting>
  <conditionalFormatting sqref="H78">
    <cfRule type="containsBlanks" dxfId="307" priority="87">
      <formula>LEN(TRIM(H78))=0</formula>
    </cfRule>
  </conditionalFormatting>
  <conditionalFormatting sqref="Y76">
    <cfRule type="containsBlanks" dxfId="306" priority="86">
      <formula>LEN(TRIM(Y76))=0</formula>
    </cfRule>
  </conditionalFormatting>
  <conditionalFormatting sqref="H77">
    <cfRule type="containsText" dxfId="305" priority="88" operator="containsText" text="▼認定先分野選択">
      <formula>NOT(ISERROR(SEARCH("▼認定先分野選択",H77)))</formula>
    </cfRule>
  </conditionalFormatting>
  <conditionalFormatting sqref="H82">
    <cfRule type="containsBlanks" dxfId="304" priority="77">
      <formula>LEN(TRIM(H82))=0</formula>
    </cfRule>
  </conditionalFormatting>
  <conditionalFormatting sqref="Y80">
    <cfRule type="containsBlanks" dxfId="303" priority="76">
      <formula>LEN(TRIM(Y80))=0</formula>
    </cfRule>
  </conditionalFormatting>
  <conditionalFormatting sqref="AD80">
    <cfRule type="containsBlanks" dxfId="302" priority="75">
      <formula>LEN(TRIM(AD80))=0</formula>
    </cfRule>
  </conditionalFormatting>
  <conditionalFormatting sqref="H84">
    <cfRule type="containsBlanks" dxfId="301" priority="70">
      <formula>LEN(TRIM(H84))=0</formula>
    </cfRule>
  </conditionalFormatting>
  <conditionalFormatting sqref="H85">
    <cfRule type="containsText" dxfId="300" priority="68" operator="containsText" text="▼認定先分野選択">
      <formula>NOT(ISERROR(SEARCH("▼認定先分野選択",H85)))</formula>
    </cfRule>
  </conditionalFormatting>
  <conditionalFormatting sqref="B85">
    <cfRule type="containsText" dxfId="299" priority="69" operator="containsText" text="▼認定先分野選択">
      <formula>NOT(ISERROR(SEARCH("▼認定先分野選択",B85)))</formula>
    </cfRule>
  </conditionalFormatting>
  <conditionalFormatting sqref="Y84">
    <cfRule type="containsBlanks" dxfId="298" priority="66">
      <formula>LEN(TRIM(Y84))=0</formula>
    </cfRule>
  </conditionalFormatting>
  <conditionalFormatting sqref="AD84">
    <cfRule type="containsBlanks" dxfId="297" priority="65">
      <formula>LEN(TRIM(AD84))=0</formula>
    </cfRule>
  </conditionalFormatting>
  <conditionalFormatting sqref="H88">
    <cfRule type="containsBlanks" dxfId="296" priority="60">
      <formula>LEN(TRIM(H88))=0</formula>
    </cfRule>
  </conditionalFormatting>
  <conditionalFormatting sqref="H89">
    <cfRule type="containsText" dxfId="295" priority="58" operator="containsText" text="▼認定先分野選択">
      <formula>NOT(ISERROR(SEARCH("▼認定先分野選択",H89)))</formula>
    </cfRule>
  </conditionalFormatting>
  <conditionalFormatting sqref="H90">
    <cfRule type="containsBlanks" dxfId="294" priority="57">
      <formula>LEN(TRIM(H90))=0</formula>
    </cfRule>
  </conditionalFormatting>
  <conditionalFormatting sqref="B89">
    <cfRule type="containsText" dxfId="293" priority="59" operator="containsText" text="▼認定先分野選択">
      <formula>NOT(ISERROR(SEARCH("▼認定先分野選択",B89)))</formula>
    </cfRule>
  </conditionalFormatting>
  <conditionalFormatting sqref="Y88">
    <cfRule type="containsBlanks" dxfId="292" priority="56">
      <formula>LEN(TRIM(Y88))=0</formula>
    </cfRule>
  </conditionalFormatting>
  <conditionalFormatting sqref="AD88">
    <cfRule type="containsBlanks" dxfId="291" priority="55">
      <formula>LEN(TRIM(AD88))=0</formula>
    </cfRule>
  </conditionalFormatting>
  <conditionalFormatting sqref="H92">
    <cfRule type="containsBlanks" dxfId="290" priority="50">
      <formula>LEN(TRIM(H92))=0</formula>
    </cfRule>
  </conditionalFormatting>
  <conditionalFormatting sqref="H93">
    <cfRule type="containsText" dxfId="289" priority="48" operator="containsText" text="▼認定先分野選択">
      <formula>NOT(ISERROR(SEARCH("▼認定先分野選択",H93)))</formula>
    </cfRule>
  </conditionalFormatting>
  <conditionalFormatting sqref="H94">
    <cfRule type="containsBlanks" dxfId="288" priority="47">
      <formula>LEN(TRIM(H94))=0</formula>
    </cfRule>
  </conditionalFormatting>
  <conditionalFormatting sqref="B93">
    <cfRule type="containsText" dxfId="287" priority="49" operator="containsText" text="▼認定先分野選択">
      <formula>NOT(ISERROR(SEARCH("▼認定先分野選択",B93)))</formula>
    </cfRule>
  </conditionalFormatting>
  <conditionalFormatting sqref="AA69">
    <cfRule type="containsBlanks" dxfId="286" priority="39">
      <formula>LEN(TRIM(AA69))=0</formula>
    </cfRule>
  </conditionalFormatting>
  <conditionalFormatting sqref="Y92">
    <cfRule type="containsBlanks" dxfId="285" priority="46">
      <formula>LEN(TRIM(Y92))=0</formula>
    </cfRule>
  </conditionalFormatting>
  <conditionalFormatting sqref="AD92">
    <cfRule type="containsBlanks" dxfId="284" priority="45">
      <formula>LEN(TRIM(AD92))=0</formula>
    </cfRule>
  </conditionalFormatting>
  <conditionalFormatting sqref="AA90">
    <cfRule type="containsBlanks" dxfId="283" priority="15">
      <formula>LEN(TRIM(AA90))=0</formula>
    </cfRule>
  </conditionalFormatting>
  <conditionalFormatting sqref="AE69:AF69">
    <cfRule type="containsBlanks" dxfId="282" priority="37">
      <formula>LEN(TRIM(AE69))=0</formula>
    </cfRule>
  </conditionalFormatting>
  <conditionalFormatting sqref="AC69">
    <cfRule type="containsBlanks" dxfId="281" priority="38">
      <formula>LEN(TRIM(AC69))=0</formula>
    </cfRule>
  </conditionalFormatting>
  <conditionalFormatting sqref="AE93:AF93 AE89:AF89 AE85:AF85 AE81:AF81 AE77:AF77 AE73:AF73">
    <cfRule type="containsBlanks" dxfId="280" priority="33">
      <formula>LEN(TRIM(AE73))=0</formula>
    </cfRule>
  </conditionalFormatting>
  <conditionalFormatting sqref="AA94">
    <cfRule type="containsBlanks" dxfId="279" priority="29">
      <formula>LEN(TRIM(AA94))=0</formula>
    </cfRule>
  </conditionalFormatting>
  <conditionalFormatting sqref="AA86">
    <cfRule type="containsBlanks" dxfId="278" priority="14">
      <formula>LEN(TRIM(AA86))=0</formula>
    </cfRule>
  </conditionalFormatting>
  <conditionalFormatting sqref="AA78">
    <cfRule type="containsBlanks" dxfId="277" priority="12">
      <formula>LEN(TRIM(AA78))=0</formula>
    </cfRule>
  </conditionalFormatting>
  <conditionalFormatting sqref="AA74">
    <cfRule type="containsBlanks" dxfId="276" priority="11">
      <formula>LEN(TRIM(AA74))=0</formula>
    </cfRule>
  </conditionalFormatting>
  <conditionalFormatting sqref="AA70">
    <cfRule type="containsBlanks" dxfId="275" priority="10">
      <formula>LEN(TRIM(AA70))=0</formula>
    </cfRule>
  </conditionalFormatting>
  <conditionalFormatting sqref="AA66">
    <cfRule type="containsBlanks" dxfId="274" priority="9">
      <formula>LEN(TRIM(AA66))=0</formula>
    </cfRule>
  </conditionalFormatting>
  <conditionalFormatting sqref="AA60">
    <cfRule type="containsBlanks" dxfId="273" priority="8">
      <formula>LEN(TRIM(AA60))=0</formula>
    </cfRule>
  </conditionalFormatting>
  <conditionalFormatting sqref="AA56">
    <cfRule type="containsBlanks" dxfId="272" priority="7">
      <formula>LEN(TRIM(AA56))=0</formula>
    </cfRule>
  </conditionalFormatting>
  <conditionalFormatting sqref="AA52">
    <cfRule type="containsBlanks" dxfId="271" priority="6">
      <formula>LEN(TRIM(AA52))=0</formula>
    </cfRule>
  </conditionalFormatting>
  <conditionalFormatting sqref="AA48">
    <cfRule type="containsBlanks" dxfId="270" priority="5">
      <formula>LEN(TRIM(AA48))=0</formula>
    </cfRule>
  </conditionalFormatting>
  <conditionalFormatting sqref="AA44">
    <cfRule type="containsBlanks" dxfId="269" priority="4">
      <formula>LEN(TRIM(AA44))=0</formula>
    </cfRule>
  </conditionalFormatting>
  <conditionalFormatting sqref="AA40">
    <cfRule type="containsBlanks" dxfId="268" priority="3">
      <formula>LEN(TRIM(AA40))=0</formula>
    </cfRule>
  </conditionalFormatting>
  <conditionalFormatting sqref="AA36">
    <cfRule type="containsBlanks" dxfId="267" priority="2">
      <formula>LEN(TRIM(AA36))=0</formula>
    </cfRule>
  </conditionalFormatting>
  <conditionalFormatting sqref="AA32">
    <cfRule type="containsBlanks" dxfId="266" priority="1">
      <formula>LEN(TRIM(AA32))=0</formula>
    </cfRule>
  </conditionalFormatting>
  <hyperlinks>
    <hyperlink ref="F24" r:id="rId1" xr:uid="{00000000-0004-0000-0000-000000000000}"/>
  </hyperlinks>
  <pageMargins left="0.45" right="0.39370078740157483" top="0.35433070866141736" bottom="0.35433070866141736" header="0.31496062992125984" footer="0.31496062992125984"/>
  <pageSetup paperSize="9" fitToHeight="0" orientation="portrait" r:id="rId2"/>
  <rowBreaks count="1" manualBreakCount="1">
    <brk id="71" max="30" man="1"/>
  </rowBreaks>
  <colBreaks count="1" manualBreakCount="1">
    <brk id="33" max="1048575" man="1"/>
  </col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ドロップダウンリスト!$L$1:$L$6</xm:f>
          </x14:formula1>
          <xm:sqref>H89 H65 H69 H73 H77 H81 H85 H93</xm:sqref>
        </x14:dataValidation>
        <x14:dataValidation type="list" allowBlank="1" showInputMessage="1" showErrorMessage="1" xr:uid="{00000000-0002-0000-0000-000001000000}">
          <x14:formula1>
            <xm:f>ドロップダウンリスト!$F$1:$F$15</xm:f>
          </x14:formula1>
          <xm:sqref>H31 H55 H51 H35 H39 H43 H47 H59</xm:sqref>
        </x14:dataValidation>
        <x14:dataValidation type="list" allowBlank="1" showInputMessage="1" showErrorMessage="1" xr:uid="{00000000-0002-0000-0000-000002000000}">
          <x14:formula1>
            <xm:f>ドロップダウンリスト!$C$1:$C$3</xm:f>
          </x14:formula1>
          <xm:sqref>J9</xm:sqref>
        </x14:dataValidation>
        <x14:dataValidation type="list" allowBlank="1" showInputMessage="1" showErrorMessage="1" xr:uid="{00000000-0002-0000-0000-000003000000}">
          <x14:formula1>
            <xm:f>ドロップダウンリスト!$A$1:$A$3</xm:f>
          </x14:formula1>
          <xm:sqref>G10:H12</xm:sqref>
        </x14:dataValidation>
        <x14:dataValidation type="list" allowBlank="1" showInputMessage="1" showErrorMessage="1" xr:uid="{2AFFC3BB-822F-401E-B05A-9A9A53D9706E}">
          <x14:formula1>
            <xm:f>ドロップダウンリスト!$E$1:$E$3</xm:f>
          </x14:formula1>
          <xm:sqref>S5</xm:sqref>
        </x14:dataValidation>
        <x14:dataValidation type="list" allowBlank="1" showInputMessage="1" showErrorMessage="1" xr:uid="{ED78200E-567A-4DDA-9DB6-EE6A075B0F18}">
          <x14:formula1>
            <xm:f>ドロップダウンリスト!$B$1:$B$4</xm:f>
          </x14:formula1>
          <xm:sqref>Z8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1"/>
  <sheetViews>
    <sheetView view="pageBreakPreview" zoomScaleNormal="100" zoomScaleSheetLayoutView="100" workbookViewId="0">
      <selection activeCell="B8" sqref="B8"/>
    </sheetView>
  </sheetViews>
  <sheetFormatPr defaultRowHeight="13.5"/>
  <cols>
    <col min="1" max="1" width="5.28515625" bestFit="1" customWidth="1"/>
    <col min="2" max="2" width="47.7109375" customWidth="1"/>
    <col min="3" max="3" width="5.5703125" customWidth="1"/>
    <col min="4" max="4" width="3.42578125" bestFit="1" customWidth="1"/>
    <col min="6" max="6" width="9" bestFit="1" customWidth="1"/>
    <col min="7" max="7" width="5.5703125" customWidth="1"/>
    <col min="8" max="8" width="3.42578125" customWidth="1"/>
  </cols>
  <sheetData>
    <row r="1" spans="1:9" ht="17.25">
      <c r="A1" s="191" t="s">
        <v>100</v>
      </c>
      <c r="B1" s="192"/>
      <c r="C1" s="192"/>
      <c r="D1" s="192"/>
      <c r="E1" s="192"/>
      <c r="F1" s="192"/>
      <c r="G1" s="192"/>
      <c r="H1" s="17"/>
    </row>
    <row r="2" spans="1:9" ht="7.5" customHeight="1"/>
    <row r="3" spans="1:9">
      <c r="G3" s="16" t="str">
        <f>"学籍番号："&amp;■認定願!L5&amp;"　経済学部　"&amp;■認定願!C5&amp;"年"&amp;■認定願!F5&amp;"組　氏名："&amp;■認定願!X5</f>
        <v>学籍番号：　経済学部　年組　氏名：</v>
      </c>
      <c r="H3" s="16"/>
      <c r="I3" s="18" t="s">
        <v>104</v>
      </c>
    </row>
    <row r="4" spans="1:9" ht="40.5">
      <c r="A4" s="95" t="s">
        <v>2</v>
      </c>
      <c r="B4" s="95" t="s">
        <v>96</v>
      </c>
      <c r="C4" s="193" t="s">
        <v>97</v>
      </c>
      <c r="D4" s="194"/>
      <c r="E4" s="96" t="s">
        <v>98</v>
      </c>
      <c r="F4" s="97" t="s">
        <v>102</v>
      </c>
      <c r="G4" s="195" t="s">
        <v>99</v>
      </c>
      <c r="H4" s="193"/>
    </row>
    <row r="5" spans="1:9" s="22" customFormat="1" ht="18" customHeight="1">
      <c r="A5" s="19" t="s">
        <v>101</v>
      </c>
      <c r="B5" s="25" t="s">
        <v>76</v>
      </c>
      <c r="C5" s="88">
        <v>90</v>
      </c>
      <c r="D5" s="91" t="s">
        <v>103</v>
      </c>
      <c r="E5" s="93">
        <v>2</v>
      </c>
      <c r="F5" s="90">
        <v>15</v>
      </c>
      <c r="G5" s="20">
        <v>2700</v>
      </c>
      <c r="H5" s="21" t="s">
        <v>103</v>
      </c>
    </row>
    <row r="6" spans="1:9" s="22" customFormat="1" ht="26.25" customHeight="1">
      <c r="A6" s="15" t="s">
        <v>179</v>
      </c>
      <c r="B6" s="26" t="str">
        <f>IF(■認定願!H30="","",■認定願!H30)</f>
        <v/>
      </c>
      <c r="C6" s="89"/>
      <c r="D6" s="92" t="s">
        <v>103</v>
      </c>
      <c r="E6" s="94"/>
      <c r="F6" s="24"/>
      <c r="G6" s="23"/>
      <c r="H6" s="24" t="s">
        <v>103</v>
      </c>
    </row>
    <row r="7" spans="1:9" s="22" customFormat="1" ht="26.25" customHeight="1">
      <c r="A7" s="15" t="s">
        <v>180</v>
      </c>
      <c r="B7" s="26" t="str">
        <f>IF(■認定願!H34="","",■認定願!H34)</f>
        <v/>
      </c>
      <c r="C7" s="89"/>
      <c r="D7" s="92" t="s">
        <v>103</v>
      </c>
      <c r="E7" s="94"/>
      <c r="F7" s="24"/>
      <c r="G7" s="23"/>
      <c r="H7" s="24" t="s">
        <v>103</v>
      </c>
    </row>
    <row r="8" spans="1:9" s="22" customFormat="1" ht="26.25" customHeight="1">
      <c r="A8" s="15" t="s">
        <v>181</v>
      </c>
      <c r="B8" s="26" t="str">
        <f>IF(■認定願!H38="","",■認定願!H38)</f>
        <v/>
      </c>
      <c r="C8" s="89"/>
      <c r="D8" s="92" t="s">
        <v>103</v>
      </c>
      <c r="E8" s="94"/>
      <c r="F8" s="24"/>
      <c r="G8" s="23"/>
      <c r="H8" s="24" t="s">
        <v>103</v>
      </c>
    </row>
    <row r="9" spans="1:9" s="22" customFormat="1" ht="26.25" customHeight="1">
      <c r="A9" s="15" t="s">
        <v>182</v>
      </c>
      <c r="B9" s="26" t="str">
        <f>IF(■認定願!H42="","",■認定願!H42)</f>
        <v/>
      </c>
      <c r="C9" s="89"/>
      <c r="D9" s="92" t="s">
        <v>103</v>
      </c>
      <c r="E9" s="94"/>
      <c r="F9" s="24"/>
      <c r="G9" s="23"/>
      <c r="H9" s="24" t="s">
        <v>103</v>
      </c>
    </row>
    <row r="10" spans="1:9" s="22" customFormat="1" ht="26.25" customHeight="1">
      <c r="A10" s="15" t="s">
        <v>183</v>
      </c>
      <c r="B10" s="26" t="str">
        <f>IF(■認定願!H46="","",■認定願!H46)</f>
        <v/>
      </c>
      <c r="C10" s="89"/>
      <c r="D10" s="92" t="s">
        <v>103</v>
      </c>
      <c r="E10" s="94"/>
      <c r="F10" s="24"/>
      <c r="G10" s="23"/>
      <c r="H10" s="24" t="s">
        <v>103</v>
      </c>
    </row>
    <row r="11" spans="1:9" s="22" customFormat="1" ht="26.25" customHeight="1">
      <c r="A11" s="15" t="s">
        <v>184</v>
      </c>
      <c r="B11" s="26" t="str">
        <f>IF(■認定願!H50="","",■認定願!H50)</f>
        <v/>
      </c>
      <c r="C11" s="89"/>
      <c r="D11" s="92" t="s">
        <v>103</v>
      </c>
      <c r="E11" s="94"/>
      <c r="F11" s="24"/>
      <c r="G11" s="23"/>
      <c r="H11" s="24" t="s">
        <v>103</v>
      </c>
    </row>
    <row r="12" spans="1:9" s="22" customFormat="1" ht="26.25" customHeight="1">
      <c r="A12" s="15" t="s">
        <v>185</v>
      </c>
      <c r="B12" s="26" t="str">
        <f>IF(■認定願!H54="","",■認定願!H54)</f>
        <v/>
      </c>
      <c r="C12" s="89"/>
      <c r="D12" s="92" t="s">
        <v>103</v>
      </c>
      <c r="E12" s="94"/>
      <c r="F12" s="24"/>
      <c r="G12" s="23"/>
      <c r="H12" s="24" t="s">
        <v>103</v>
      </c>
    </row>
    <row r="13" spans="1:9" s="22" customFormat="1" ht="26.25" customHeight="1">
      <c r="A13" s="15" t="s">
        <v>186</v>
      </c>
      <c r="B13" s="26" t="str">
        <f>IF(■認定願!H58="","",■認定願!H58)</f>
        <v/>
      </c>
      <c r="C13" s="89"/>
      <c r="D13" s="92" t="s">
        <v>103</v>
      </c>
      <c r="E13" s="94"/>
      <c r="F13" s="24"/>
      <c r="G13" s="23"/>
      <c r="H13" s="24" t="s">
        <v>103</v>
      </c>
    </row>
    <row r="14" spans="1:9" s="22" customFormat="1" ht="26.25" customHeight="1">
      <c r="A14" s="15" t="s">
        <v>187</v>
      </c>
      <c r="B14" s="26" t="str">
        <f>IF(■認定願!H64="","",■認定願!H64)</f>
        <v/>
      </c>
      <c r="C14" s="89"/>
      <c r="D14" s="92" t="s">
        <v>103</v>
      </c>
      <c r="E14" s="94"/>
      <c r="F14" s="24"/>
      <c r="G14" s="23"/>
      <c r="H14" s="24" t="s">
        <v>103</v>
      </c>
    </row>
    <row r="15" spans="1:9" s="22" customFormat="1" ht="26.25" customHeight="1">
      <c r="A15" s="15" t="s">
        <v>188</v>
      </c>
      <c r="B15" s="26" t="str">
        <f>IF(■認定願!H68="","",■認定願!H68)</f>
        <v/>
      </c>
      <c r="C15" s="89"/>
      <c r="D15" s="92" t="s">
        <v>103</v>
      </c>
      <c r="E15" s="94"/>
      <c r="F15" s="24"/>
      <c r="G15" s="23"/>
      <c r="H15" s="24" t="s">
        <v>103</v>
      </c>
    </row>
    <row r="16" spans="1:9" s="22" customFormat="1" ht="26.25" customHeight="1">
      <c r="A16" s="15" t="s">
        <v>189</v>
      </c>
      <c r="B16" s="26" t="str">
        <f>IF(■認定願!H72="","",■認定願!H72)</f>
        <v/>
      </c>
      <c r="C16" s="89"/>
      <c r="D16" s="92" t="s">
        <v>103</v>
      </c>
      <c r="E16" s="94"/>
      <c r="F16" s="24"/>
      <c r="G16" s="23"/>
      <c r="H16" s="24" t="s">
        <v>103</v>
      </c>
    </row>
    <row r="17" spans="1:8" s="22" customFormat="1" ht="26.25" customHeight="1">
      <c r="A17" s="15" t="s">
        <v>190</v>
      </c>
      <c r="B17" s="26" t="str">
        <f>IF(■認定願!H76="","",■認定願!H76)</f>
        <v/>
      </c>
      <c r="C17" s="89"/>
      <c r="D17" s="92" t="s">
        <v>103</v>
      </c>
      <c r="E17" s="94"/>
      <c r="F17" s="24"/>
      <c r="G17" s="23"/>
      <c r="H17" s="24" t="s">
        <v>103</v>
      </c>
    </row>
    <row r="18" spans="1:8" ht="26.25" customHeight="1">
      <c r="A18" s="15" t="s">
        <v>191</v>
      </c>
      <c r="B18" s="26" t="str">
        <f>IF(■認定願!H80="","",■認定願!H80)</f>
        <v/>
      </c>
      <c r="C18" s="89"/>
      <c r="D18" s="92" t="s">
        <v>103</v>
      </c>
      <c r="E18" s="94"/>
      <c r="F18" s="24"/>
      <c r="G18" s="23"/>
      <c r="H18" s="24" t="s">
        <v>103</v>
      </c>
    </row>
    <row r="19" spans="1:8" ht="26.25" customHeight="1">
      <c r="A19" s="15" t="s">
        <v>192</v>
      </c>
      <c r="B19" s="26" t="str">
        <f>IF(■認定願!H84="","",■認定願!H84)</f>
        <v/>
      </c>
      <c r="C19" s="89"/>
      <c r="D19" s="92" t="s">
        <v>103</v>
      </c>
      <c r="E19" s="94"/>
      <c r="F19" s="24"/>
      <c r="G19" s="23"/>
      <c r="H19" s="24" t="s">
        <v>103</v>
      </c>
    </row>
    <row r="20" spans="1:8" ht="26.25" customHeight="1">
      <c r="A20" s="15" t="s">
        <v>193</v>
      </c>
      <c r="B20" s="26" t="str">
        <f>IF(■認定願!H88="","",■認定願!H88)</f>
        <v/>
      </c>
      <c r="C20" s="89"/>
      <c r="D20" s="92" t="s">
        <v>103</v>
      </c>
      <c r="E20" s="94"/>
      <c r="F20" s="24"/>
      <c r="G20" s="23"/>
      <c r="H20" s="24" t="s">
        <v>103</v>
      </c>
    </row>
    <row r="21" spans="1:8" ht="26.25" customHeight="1">
      <c r="A21" s="15" t="s">
        <v>194</v>
      </c>
      <c r="B21" s="26" t="str">
        <f>IF(■認定願!H92="","",■認定願!H92)</f>
        <v/>
      </c>
      <c r="C21" s="89"/>
      <c r="D21" s="92" t="s">
        <v>103</v>
      </c>
      <c r="E21" s="94"/>
      <c r="F21" s="24"/>
      <c r="G21" s="23"/>
      <c r="H21" s="24" t="s">
        <v>103</v>
      </c>
    </row>
  </sheetData>
  <mergeCells count="3">
    <mergeCell ref="A1:G1"/>
    <mergeCell ref="C4:D4"/>
    <mergeCell ref="G4:H4"/>
  </mergeCells>
  <phoneticPr fontId="1"/>
  <conditionalFormatting sqref="C6:G12 C15:G17">
    <cfRule type="containsBlanks" dxfId="265" priority="6">
      <formula>LEN(TRIM(C6))=0</formula>
    </cfRule>
  </conditionalFormatting>
  <conditionalFormatting sqref="H6:H12 H15:H17">
    <cfRule type="containsBlanks" dxfId="264" priority="5">
      <formula>LEN(TRIM(H6))=0</formula>
    </cfRule>
  </conditionalFormatting>
  <conditionalFormatting sqref="C13:G14">
    <cfRule type="containsBlanks" dxfId="263" priority="4">
      <formula>LEN(TRIM(C13))=0</formula>
    </cfRule>
  </conditionalFormatting>
  <conditionalFormatting sqref="H13:H14">
    <cfRule type="containsBlanks" dxfId="262" priority="3">
      <formula>LEN(TRIM(H13))=0</formula>
    </cfRule>
  </conditionalFormatting>
  <conditionalFormatting sqref="C18:G21">
    <cfRule type="containsBlanks" dxfId="261" priority="2">
      <formula>LEN(TRIM(C18))=0</formula>
    </cfRule>
  </conditionalFormatting>
  <conditionalFormatting sqref="H18:H21">
    <cfRule type="containsBlanks" dxfId="260" priority="1">
      <formula>LEN(TRIM(H18))=0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8E2B-EB2B-4CAE-9CAF-F77340B4EE81}">
  <sheetPr>
    <pageSetUpPr fitToPage="1"/>
  </sheetPr>
  <dimension ref="A1:AM103"/>
  <sheetViews>
    <sheetView view="pageBreakPreview" zoomScale="115" zoomScaleNormal="100" zoomScaleSheetLayoutView="115" workbookViewId="0">
      <selection activeCell="H93" sqref="H93:V93"/>
    </sheetView>
  </sheetViews>
  <sheetFormatPr defaultColWidth="9" defaultRowHeight="13.5" outlineLevelRow="2" outlineLevelCol="1"/>
  <cols>
    <col min="1" max="1" width="6.7109375" style="2" customWidth="1"/>
    <col min="2" max="2" width="3.28515625" style="2" customWidth="1"/>
    <col min="3" max="3" width="2" style="2" customWidth="1"/>
    <col min="4" max="4" width="1.42578125" style="2" customWidth="1"/>
    <col min="5" max="5" width="3.140625" style="2" customWidth="1"/>
    <col min="6" max="6" width="3.42578125" style="2" customWidth="1"/>
    <col min="7" max="7" width="3.28515625" style="2" customWidth="1"/>
    <col min="8" max="8" width="3.7109375" style="2" customWidth="1"/>
    <col min="9" max="9" width="1.42578125" style="2" customWidth="1"/>
    <col min="10" max="10" width="3.42578125" style="2" customWidth="1"/>
    <col min="11" max="12" width="2.42578125" style="2" customWidth="1"/>
    <col min="13" max="13" width="4.42578125" style="2" customWidth="1"/>
    <col min="14" max="14" width="3.5703125" style="2" customWidth="1"/>
    <col min="15" max="15" width="3.140625" style="2" customWidth="1"/>
    <col min="16" max="16" width="3.28515625" style="2" customWidth="1"/>
    <col min="17" max="17" width="1.7109375" style="2" customWidth="1"/>
    <col min="18" max="18" width="3.28515625" style="2" customWidth="1"/>
    <col min="19" max="19" width="1.85546875" style="2" customWidth="1"/>
    <col min="20" max="20" width="3" style="2" customWidth="1"/>
    <col min="21" max="21" width="3.85546875" style="2" customWidth="1"/>
    <col min="22" max="22" width="4.28515625" style="2" customWidth="1"/>
    <col min="23" max="26" width="3.5703125" style="2" customWidth="1"/>
    <col min="27" max="27" width="3" style="2" customWidth="1"/>
    <col min="28" max="28" width="2.140625" style="2" customWidth="1"/>
    <col min="29" max="29" width="3" style="2" customWidth="1"/>
    <col min="30" max="30" width="2" style="2" customWidth="1"/>
    <col min="31" max="31" width="3" style="2" customWidth="1"/>
    <col min="32" max="32" width="7.42578125" style="2" hidden="1" customWidth="1" outlineLevel="1"/>
    <col min="33" max="33" width="3.42578125" style="2" customWidth="1" collapsed="1"/>
    <col min="34" max="36" width="6.5703125" style="1" customWidth="1"/>
    <col min="37" max="37" width="5.85546875" style="1" customWidth="1"/>
    <col min="38" max="16384" width="9" style="1"/>
  </cols>
  <sheetData>
    <row r="1" spans="1:39" ht="17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74"/>
    </row>
    <row r="2" spans="1:39">
      <c r="A2" s="3"/>
      <c r="B2" s="3"/>
      <c r="V2" s="217" t="s">
        <v>210</v>
      </c>
      <c r="W2" s="217"/>
      <c r="X2" s="2" t="s">
        <v>32</v>
      </c>
      <c r="Y2" s="70" t="s">
        <v>55</v>
      </c>
      <c r="Z2" s="2" t="s">
        <v>31</v>
      </c>
      <c r="AA2" s="70" t="s">
        <v>258</v>
      </c>
      <c r="AB2" s="2" t="s">
        <v>30</v>
      </c>
      <c r="AH2" s="196" t="s">
        <v>209</v>
      </c>
      <c r="AI2" s="196"/>
      <c r="AJ2" s="196"/>
      <c r="AK2" s="196"/>
      <c r="AL2" s="196"/>
      <c r="AM2" s="196"/>
    </row>
    <row r="3" spans="1:39">
      <c r="A3" s="2" t="s">
        <v>1</v>
      </c>
      <c r="AH3" s="196"/>
      <c r="AI3" s="196"/>
      <c r="AJ3" s="196"/>
      <c r="AK3" s="196"/>
      <c r="AL3" s="196"/>
      <c r="AM3" s="196"/>
    </row>
    <row r="4" spans="1:39" ht="5.25" customHeight="1">
      <c r="AH4" s="196"/>
      <c r="AI4" s="196"/>
      <c r="AJ4" s="196"/>
      <c r="AK4" s="196"/>
      <c r="AL4" s="196"/>
      <c r="AM4" s="196"/>
    </row>
    <row r="5" spans="1:39">
      <c r="A5" s="2" t="s">
        <v>3</v>
      </c>
      <c r="C5" s="217" t="s">
        <v>38</v>
      </c>
      <c r="D5" s="217"/>
      <c r="E5" s="2" t="s">
        <v>4</v>
      </c>
      <c r="F5" s="13" t="s">
        <v>71</v>
      </c>
      <c r="G5" s="2" t="s">
        <v>28</v>
      </c>
      <c r="J5" s="7"/>
      <c r="K5" s="8" t="s">
        <v>29</v>
      </c>
      <c r="L5" s="217" t="s">
        <v>211</v>
      </c>
      <c r="M5" s="217"/>
      <c r="N5" s="217"/>
      <c r="R5" s="8" t="s">
        <v>66</v>
      </c>
      <c r="S5" s="217" t="s">
        <v>40</v>
      </c>
      <c r="T5" s="217"/>
      <c r="U5" s="217"/>
      <c r="W5" s="12" t="s">
        <v>65</v>
      </c>
      <c r="X5" s="218" t="s">
        <v>212</v>
      </c>
      <c r="Y5" s="218"/>
      <c r="Z5" s="218"/>
      <c r="AA5" s="218"/>
      <c r="AB5" s="218"/>
      <c r="AC5" s="218"/>
      <c r="AD5" s="218"/>
      <c r="AE5" s="218"/>
      <c r="AF5" s="108"/>
      <c r="AG5" s="108"/>
      <c r="AH5" s="196"/>
      <c r="AI5" s="196"/>
      <c r="AJ5" s="196"/>
      <c r="AK5" s="196"/>
      <c r="AL5" s="196"/>
      <c r="AM5" s="196"/>
    </row>
    <row r="6" spans="1:39" outlineLevel="1">
      <c r="A6" s="2" t="s">
        <v>5</v>
      </c>
      <c r="C6" s="217" t="s">
        <v>6</v>
      </c>
      <c r="D6" s="217"/>
      <c r="E6" s="217"/>
      <c r="F6" s="217"/>
      <c r="G6" s="217"/>
      <c r="H6" s="217"/>
      <c r="I6" s="217"/>
      <c r="J6" s="217"/>
      <c r="M6" s="8" t="s">
        <v>7</v>
      </c>
      <c r="N6" s="218" t="s">
        <v>256</v>
      </c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108"/>
      <c r="AG6" s="108"/>
      <c r="AH6" s="196"/>
      <c r="AI6" s="196"/>
      <c r="AJ6" s="196"/>
      <c r="AK6" s="196"/>
      <c r="AL6" s="196"/>
      <c r="AM6" s="196"/>
    </row>
    <row r="7" spans="1:39">
      <c r="A7" s="2" t="s">
        <v>8</v>
      </c>
      <c r="E7" s="218" t="s">
        <v>257</v>
      </c>
      <c r="F7" s="218"/>
      <c r="G7" s="218"/>
      <c r="H7" s="218"/>
      <c r="I7" s="218"/>
      <c r="J7" s="218"/>
      <c r="K7" s="218"/>
      <c r="L7" s="218"/>
      <c r="M7" s="218"/>
      <c r="N7" s="218"/>
      <c r="O7" s="218"/>
      <c r="R7" s="8" t="s">
        <v>9</v>
      </c>
      <c r="S7" s="216" t="s">
        <v>75</v>
      </c>
      <c r="T7" s="216"/>
      <c r="U7" s="216"/>
      <c r="V7" s="216"/>
      <c r="W7" s="216"/>
      <c r="X7" s="2" t="s">
        <v>16</v>
      </c>
      <c r="AD7" s="8"/>
      <c r="AE7" s="29"/>
      <c r="AF7" s="109"/>
      <c r="AG7" s="109"/>
    </row>
    <row r="8" spans="1:39">
      <c r="A8" s="2" t="s">
        <v>10</v>
      </c>
      <c r="E8" s="217" t="s">
        <v>73</v>
      </c>
      <c r="F8" s="217"/>
      <c r="G8" s="2" t="s">
        <v>4</v>
      </c>
      <c r="H8" s="217" t="s">
        <v>56</v>
      </c>
      <c r="I8" s="217"/>
      <c r="J8" s="2" t="s">
        <v>11</v>
      </c>
      <c r="K8" s="216" t="s">
        <v>71</v>
      </c>
      <c r="L8" s="216"/>
      <c r="M8" s="2" t="s">
        <v>61</v>
      </c>
      <c r="N8" s="217" t="s">
        <v>210</v>
      </c>
      <c r="O8" s="217"/>
      <c r="P8" s="2" t="s">
        <v>4</v>
      </c>
      <c r="R8" s="217" t="s">
        <v>55</v>
      </c>
      <c r="S8" s="217"/>
      <c r="T8" s="2" t="s">
        <v>11</v>
      </c>
      <c r="U8" s="70" t="s">
        <v>57</v>
      </c>
      <c r="V8" s="2" t="s">
        <v>12</v>
      </c>
      <c r="Y8" s="8" t="s">
        <v>15</v>
      </c>
      <c r="Z8" s="217" t="s">
        <v>107</v>
      </c>
      <c r="AA8" s="217"/>
      <c r="AB8" s="217"/>
      <c r="AC8" s="217"/>
      <c r="AD8" s="217"/>
      <c r="AE8" s="217"/>
      <c r="AF8" s="34"/>
      <c r="AG8" s="34"/>
      <c r="AH8" s="18" t="s">
        <v>261</v>
      </c>
    </row>
    <row r="9" spans="1:39">
      <c r="A9" s="2" t="s">
        <v>19</v>
      </c>
      <c r="J9" s="217" t="s">
        <v>33</v>
      </c>
      <c r="K9" s="217"/>
      <c r="L9" s="217"/>
      <c r="M9" s="217"/>
      <c r="N9" s="34"/>
    </row>
    <row r="10" spans="1:39">
      <c r="A10" s="2" t="s">
        <v>23</v>
      </c>
      <c r="G10" s="174" t="s">
        <v>24</v>
      </c>
      <c r="H10" s="174"/>
      <c r="I10" s="2" t="s">
        <v>20</v>
      </c>
      <c r="AA10" s="8" t="s">
        <v>18</v>
      </c>
      <c r="AB10" s="217" t="s">
        <v>74</v>
      </c>
      <c r="AC10" s="217"/>
      <c r="AD10" s="2" t="s">
        <v>17</v>
      </c>
      <c r="AH10" s="18" t="s">
        <v>262</v>
      </c>
    </row>
    <row r="11" spans="1:39">
      <c r="G11" s="216" t="s">
        <v>25</v>
      </c>
      <c r="H11" s="216"/>
      <c r="I11" s="8" t="s">
        <v>21</v>
      </c>
      <c r="J11" s="70" t="s">
        <v>259</v>
      </c>
      <c r="K11" s="2" t="s">
        <v>22</v>
      </c>
    </row>
    <row r="12" spans="1:39" ht="6" customHeight="1">
      <c r="G12" s="34"/>
      <c r="H12" s="34"/>
      <c r="I12" s="8"/>
      <c r="J12" s="9"/>
    </row>
    <row r="13" spans="1:39" outlineLevel="2">
      <c r="A13" s="27" t="s">
        <v>35</v>
      </c>
      <c r="D13" s="2" t="s">
        <v>14</v>
      </c>
    </row>
    <row r="14" spans="1:39" outlineLevel="2">
      <c r="D14" s="2" t="s">
        <v>95</v>
      </c>
    </row>
    <row r="15" spans="1:39" outlineLevel="2">
      <c r="D15" s="2" t="s">
        <v>223</v>
      </c>
    </row>
    <row r="16" spans="1:39" ht="6.75" customHeight="1" outlineLevel="2"/>
    <row r="17" spans="1:34" outlineLevel="2">
      <c r="A17" s="27" t="s">
        <v>36</v>
      </c>
      <c r="D17" s="2" t="s">
        <v>225</v>
      </c>
    </row>
    <row r="18" spans="1:34" outlineLevel="2">
      <c r="E18" s="32"/>
      <c r="F18" s="49" t="s">
        <v>227</v>
      </c>
    </row>
    <row r="19" spans="1:34" outlineLevel="2">
      <c r="F19" s="2" t="s">
        <v>224</v>
      </c>
    </row>
    <row r="20" spans="1:34" outlineLevel="2">
      <c r="E20" s="2" t="s">
        <v>226</v>
      </c>
    </row>
    <row r="21" spans="1:34" outlineLevel="2">
      <c r="E21" s="2" t="s">
        <v>229</v>
      </c>
    </row>
    <row r="22" spans="1:34" outlineLevel="2">
      <c r="E22" s="2" t="s">
        <v>230</v>
      </c>
    </row>
    <row r="23" spans="1:34" outlineLevel="2">
      <c r="D23" s="2" t="s">
        <v>105</v>
      </c>
      <c r="R23" s="39"/>
      <c r="S23" s="39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4" outlineLevel="2">
      <c r="F24" s="42" t="s">
        <v>175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38"/>
      <c r="AE24" s="38"/>
      <c r="AF24" s="38"/>
      <c r="AG24" s="38"/>
    </row>
    <row r="25" spans="1:34" outlineLevel="2">
      <c r="D25" s="2" t="s">
        <v>48</v>
      </c>
    </row>
    <row r="26" spans="1:34" ht="7.5" customHeight="1" outlineLevel="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9"/>
      <c r="AG26" s="9"/>
    </row>
    <row r="27" spans="1:34" ht="7.5" customHeight="1"/>
    <row r="28" spans="1:34">
      <c r="A28" s="27" t="s">
        <v>228</v>
      </c>
    </row>
    <row r="29" spans="1:34" ht="14.25" thickBot="1">
      <c r="A29" s="77" t="s">
        <v>2</v>
      </c>
      <c r="B29" s="176" t="s">
        <v>159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8"/>
      <c r="AF29" s="110"/>
      <c r="AG29" s="110"/>
    </row>
    <row r="30" spans="1:34" ht="17.25" customHeight="1" thickTop="1" thickBot="1">
      <c r="A30" s="179" t="s">
        <v>160</v>
      </c>
      <c r="B30" s="161" t="s">
        <v>242</v>
      </c>
      <c r="C30" s="161"/>
      <c r="D30" s="162"/>
      <c r="E30" s="161" t="s">
        <v>245</v>
      </c>
      <c r="F30" s="161"/>
      <c r="G30" s="161"/>
      <c r="H30" s="209" t="s">
        <v>83</v>
      </c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10"/>
      <c r="W30" s="161" t="s">
        <v>241</v>
      </c>
      <c r="X30" s="161"/>
      <c r="Y30" s="211" t="s">
        <v>80</v>
      </c>
      <c r="Z30" s="211"/>
      <c r="AA30" s="166" t="s">
        <v>255</v>
      </c>
      <c r="AB30" s="161"/>
      <c r="AC30" s="161"/>
      <c r="AD30" s="211" t="s">
        <v>84</v>
      </c>
      <c r="AE30" s="212"/>
      <c r="AF30" s="111"/>
      <c r="AG30" s="111"/>
      <c r="AH30" s="18" t="s">
        <v>263</v>
      </c>
    </row>
    <row r="31" spans="1:34" ht="14.25" thickTop="1">
      <c r="A31" s="180"/>
      <c r="B31" s="133" t="s">
        <v>243</v>
      </c>
      <c r="C31" s="133"/>
      <c r="D31" s="134"/>
      <c r="E31" s="167" t="s">
        <v>246</v>
      </c>
      <c r="F31" s="139"/>
      <c r="G31" s="139"/>
      <c r="H31" s="213" t="s">
        <v>130</v>
      </c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4"/>
      <c r="W31" s="139" t="s">
        <v>247</v>
      </c>
      <c r="X31" s="139"/>
      <c r="Y31" s="139"/>
      <c r="Z31" s="139"/>
      <c r="AA31" s="156" t="str">
        <f>VLOOKUP(H31,ドロップダウンリスト!$F:$J,3,FALSE)&amp;" - "&amp;VLOOKUP(H31,ドロップダウンリスト!$F:$J,4,FALSE)&amp;" - "&amp;VLOOKUP(H31,ドロップダウンリスト!$F:$J,5,FALSE)</f>
        <v>40 - 30 - 01</v>
      </c>
      <c r="AB31" s="156"/>
      <c r="AC31" s="156"/>
      <c r="AD31" s="156"/>
      <c r="AE31" s="157"/>
      <c r="AF31" s="112"/>
      <c r="AG31" s="112"/>
      <c r="AH31" s="18" t="s">
        <v>264</v>
      </c>
    </row>
    <row r="32" spans="1:34">
      <c r="A32" s="180"/>
      <c r="B32" s="139"/>
      <c r="C32" s="139"/>
      <c r="D32" s="147"/>
      <c r="E32" s="148" t="s">
        <v>244</v>
      </c>
      <c r="F32" s="149"/>
      <c r="G32" s="149"/>
      <c r="H32" s="170" t="str">
        <f>VLOOKUP(H31,ドロップダウンリスト!$F$1:$G$15,2,FALSE)</f>
        <v>留学認定科目（専門教育）</v>
      </c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139" t="s">
        <v>158</v>
      </c>
      <c r="X32" s="139"/>
      <c r="Y32" s="139"/>
      <c r="Z32" s="139"/>
      <c r="AA32" s="215" t="s">
        <v>39</v>
      </c>
      <c r="AB32" s="215"/>
      <c r="AC32" s="215"/>
      <c r="AD32" s="154" t="s">
        <v>157</v>
      </c>
      <c r="AE32" s="155"/>
      <c r="AF32" s="75">
        <f>LEN(AA32)-LEN(SUBSTITUTE(SUBSTITUTE(AA32,",",""),"/",""))</f>
        <v>0</v>
      </c>
      <c r="AG32" s="75"/>
      <c r="AH32" s="18" t="s">
        <v>265</v>
      </c>
    </row>
    <row r="33" spans="1:34" ht="3.75" customHeight="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60"/>
      <c r="AF33" s="113"/>
      <c r="AG33" s="113"/>
    </row>
    <row r="34" spans="1:34" ht="14.25" thickBot="1">
      <c r="A34" s="182" t="s">
        <v>161</v>
      </c>
      <c r="B34" s="132" t="s">
        <v>242</v>
      </c>
      <c r="C34" s="132"/>
      <c r="D34" s="151"/>
      <c r="E34" s="132" t="s">
        <v>245</v>
      </c>
      <c r="F34" s="132"/>
      <c r="G34" s="132"/>
      <c r="H34" s="200" t="s">
        <v>85</v>
      </c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1"/>
      <c r="W34" s="132" t="s">
        <v>241</v>
      </c>
      <c r="X34" s="132"/>
      <c r="Y34" s="202" t="s">
        <v>80</v>
      </c>
      <c r="Z34" s="202"/>
      <c r="AA34" s="153" t="s">
        <v>255</v>
      </c>
      <c r="AB34" s="126"/>
      <c r="AC34" s="126"/>
      <c r="AD34" s="202" t="s">
        <v>82</v>
      </c>
      <c r="AE34" s="203"/>
      <c r="AF34" s="111"/>
      <c r="AG34" s="111"/>
      <c r="AH34" s="18" t="s">
        <v>266</v>
      </c>
    </row>
    <row r="35" spans="1:34" ht="14.25" thickTop="1">
      <c r="A35" s="183"/>
      <c r="B35" s="133" t="s">
        <v>243</v>
      </c>
      <c r="C35" s="133"/>
      <c r="D35" s="134"/>
      <c r="E35" s="167" t="s">
        <v>246</v>
      </c>
      <c r="F35" s="139"/>
      <c r="G35" s="139"/>
      <c r="H35" s="213" t="s">
        <v>130</v>
      </c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4"/>
      <c r="W35" s="139" t="s">
        <v>247</v>
      </c>
      <c r="X35" s="139"/>
      <c r="Y35" s="139"/>
      <c r="Z35" s="139"/>
      <c r="AA35" s="156" t="str">
        <f>VLOOKUP(H35,ドロップダウンリスト!$F:$J,3,FALSE)&amp;" - "&amp;VLOOKUP(H35,ドロップダウンリスト!$F:$J,4,FALSE)&amp;" - "&amp;VLOOKUP(H35,ドロップダウンリスト!$F:$J,5,FALSE)</f>
        <v>40 - 30 - 01</v>
      </c>
      <c r="AB35" s="156"/>
      <c r="AC35" s="156"/>
      <c r="AD35" s="156"/>
      <c r="AE35" s="157"/>
      <c r="AF35" s="112"/>
      <c r="AG35" s="112"/>
    </row>
    <row r="36" spans="1:34">
      <c r="A36" s="184"/>
      <c r="B36" s="139"/>
      <c r="C36" s="139"/>
      <c r="D36" s="147"/>
      <c r="E36" s="148" t="s">
        <v>244</v>
      </c>
      <c r="F36" s="149"/>
      <c r="G36" s="149"/>
      <c r="H36" s="170" t="str">
        <f>VLOOKUP(H35,ドロップダウンリスト!$F$1:$G$15,2,FALSE)</f>
        <v>留学認定科目（専門教育）</v>
      </c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1"/>
      <c r="W36" s="139" t="s">
        <v>158</v>
      </c>
      <c r="X36" s="139"/>
      <c r="Y36" s="139"/>
      <c r="Z36" s="139"/>
      <c r="AA36" s="215" t="s">
        <v>39</v>
      </c>
      <c r="AB36" s="215"/>
      <c r="AC36" s="215"/>
      <c r="AD36" s="154" t="s">
        <v>157</v>
      </c>
      <c r="AE36" s="155"/>
      <c r="AF36" s="75">
        <f>LEN(AA36)-LEN(SUBSTITUTE(SUBSTITUTE(AA36,",",""),"/",""))</f>
        <v>0</v>
      </c>
      <c r="AG36" s="75"/>
    </row>
    <row r="37" spans="1:34" ht="3.75" customHeight="1">
      <c r="A37" s="158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60"/>
      <c r="AF37" s="113"/>
      <c r="AG37" s="113"/>
    </row>
    <row r="38" spans="1:34" ht="14.25" thickBot="1">
      <c r="A38" s="182" t="s">
        <v>248</v>
      </c>
      <c r="B38" s="132" t="s">
        <v>242</v>
      </c>
      <c r="C38" s="132"/>
      <c r="D38" s="151"/>
      <c r="E38" s="132" t="s">
        <v>245</v>
      </c>
      <c r="F38" s="132"/>
      <c r="G38" s="132"/>
      <c r="H38" s="200" t="s">
        <v>86</v>
      </c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1"/>
      <c r="W38" s="132" t="s">
        <v>241</v>
      </c>
      <c r="X38" s="132"/>
      <c r="Y38" s="202" t="s">
        <v>81</v>
      </c>
      <c r="Z38" s="202"/>
      <c r="AA38" s="153" t="s">
        <v>255</v>
      </c>
      <c r="AB38" s="126"/>
      <c r="AC38" s="126"/>
      <c r="AD38" s="202" t="s">
        <v>41</v>
      </c>
      <c r="AE38" s="203"/>
      <c r="AF38" s="111"/>
      <c r="AG38" s="111"/>
    </row>
    <row r="39" spans="1:34" ht="14.25" thickTop="1">
      <c r="A39" s="183"/>
      <c r="B39" s="133" t="s">
        <v>243</v>
      </c>
      <c r="C39" s="133"/>
      <c r="D39" s="134"/>
      <c r="E39" s="167" t="s">
        <v>246</v>
      </c>
      <c r="F39" s="139"/>
      <c r="G39" s="139"/>
      <c r="H39" s="213" t="s">
        <v>131</v>
      </c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4"/>
      <c r="W39" s="139" t="s">
        <v>247</v>
      </c>
      <c r="X39" s="139"/>
      <c r="Y39" s="139"/>
      <c r="Z39" s="139"/>
      <c r="AA39" s="156" t="str">
        <f>VLOOKUP(H39,ドロップダウンリスト!$F:$J,3,FALSE)&amp;" - "&amp;VLOOKUP(H39,ドロップダウンリスト!$F:$J,4,FALSE)&amp;" - "&amp;VLOOKUP(H39,ドロップダウンリスト!$F:$J,5,FALSE)</f>
        <v>40 - 39 - 01</v>
      </c>
      <c r="AB39" s="156"/>
      <c r="AC39" s="156"/>
      <c r="AD39" s="156"/>
      <c r="AE39" s="157"/>
      <c r="AF39" s="112"/>
      <c r="AG39" s="112"/>
    </row>
    <row r="40" spans="1:34">
      <c r="A40" s="183"/>
      <c r="B40" s="139"/>
      <c r="C40" s="139"/>
      <c r="D40" s="147"/>
      <c r="E40" s="148" t="s">
        <v>244</v>
      </c>
      <c r="F40" s="149"/>
      <c r="G40" s="149"/>
      <c r="H40" s="170" t="str">
        <f>VLOOKUP(H39,ドロップダウンリスト!$F$1:$G$15,2,FALSE)</f>
        <v>留学認定科目（専門教育）</v>
      </c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1"/>
      <c r="W40" s="139" t="s">
        <v>158</v>
      </c>
      <c r="X40" s="139"/>
      <c r="Y40" s="139"/>
      <c r="Z40" s="139"/>
      <c r="AA40" s="215" t="s">
        <v>49</v>
      </c>
      <c r="AB40" s="215"/>
      <c r="AC40" s="215"/>
      <c r="AD40" s="154" t="s">
        <v>157</v>
      </c>
      <c r="AE40" s="155"/>
      <c r="AF40" s="75">
        <f>LEN(AA40)-LEN(SUBSTITUTE(SUBSTITUTE(AA40,",",""),"/",""))</f>
        <v>0</v>
      </c>
      <c r="AG40" s="75"/>
    </row>
    <row r="41" spans="1:34" ht="3.75" customHeight="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60"/>
      <c r="AF41" s="113"/>
      <c r="AG41" s="113"/>
    </row>
    <row r="42" spans="1:34" ht="14.25" thickBot="1">
      <c r="A42" s="182" t="s">
        <v>249</v>
      </c>
      <c r="B42" s="132" t="s">
        <v>242</v>
      </c>
      <c r="C42" s="132"/>
      <c r="D42" s="151"/>
      <c r="E42" s="132" t="s">
        <v>245</v>
      </c>
      <c r="F42" s="132"/>
      <c r="G42" s="132"/>
      <c r="H42" s="200" t="s">
        <v>87</v>
      </c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1"/>
      <c r="W42" s="132" t="s">
        <v>241</v>
      </c>
      <c r="X42" s="132"/>
      <c r="Y42" s="202" t="s">
        <v>88</v>
      </c>
      <c r="Z42" s="202"/>
      <c r="AA42" s="153" t="s">
        <v>255</v>
      </c>
      <c r="AB42" s="126"/>
      <c r="AC42" s="126"/>
      <c r="AD42" s="202" t="s">
        <v>260</v>
      </c>
      <c r="AE42" s="203"/>
      <c r="AF42" s="111"/>
      <c r="AG42" s="111"/>
    </row>
    <row r="43" spans="1:34" ht="14.25" thickTop="1">
      <c r="A43" s="183"/>
      <c r="B43" s="133" t="s">
        <v>243</v>
      </c>
      <c r="C43" s="133"/>
      <c r="D43" s="134"/>
      <c r="E43" s="167" t="s">
        <v>246</v>
      </c>
      <c r="F43" s="139"/>
      <c r="G43" s="139"/>
      <c r="H43" s="213" t="s">
        <v>140</v>
      </c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4"/>
      <c r="W43" s="139" t="s">
        <v>247</v>
      </c>
      <c r="X43" s="139"/>
      <c r="Y43" s="139"/>
      <c r="Z43" s="139"/>
      <c r="AA43" s="156" t="str">
        <f>VLOOKUP(H43,ドロップダウンリスト!$F:$J,3,FALSE)&amp;" - "&amp;VLOOKUP(H43,ドロップダウンリスト!$F:$J,4,FALSE)&amp;" - "&amp;VLOOKUP(H43,ドロップダウンリスト!$F:$J,5,FALSE)</f>
        <v>50 - 32 - 01</v>
      </c>
      <c r="AB43" s="156"/>
      <c r="AC43" s="156"/>
      <c r="AD43" s="156"/>
      <c r="AE43" s="157"/>
      <c r="AF43" s="112"/>
      <c r="AG43" s="112"/>
    </row>
    <row r="44" spans="1:34">
      <c r="A44" s="184"/>
      <c r="B44" s="139"/>
      <c r="C44" s="139"/>
      <c r="D44" s="147"/>
      <c r="E44" s="148" t="s">
        <v>244</v>
      </c>
      <c r="F44" s="149"/>
      <c r="G44" s="149"/>
      <c r="H44" s="170" t="str">
        <f>VLOOKUP(H43,ドロップダウンリスト!$F$1:$G$15,2,FALSE)</f>
        <v>留学認定科目（自主選択）</v>
      </c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1"/>
      <c r="W44" s="139" t="s">
        <v>158</v>
      </c>
      <c r="X44" s="139"/>
      <c r="Y44" s="139"/>
      <c r="Z44" s="139"/>
      <c r="AA44" s="215" t="s">
        <v>13</v>
      </c>
      <c r="AB44" s="215"/>
      <c r="AC44" s="215"/>
      <c r="AD44" s="154" t="s">
        <v>157</v>
      </c>
      <c r="AE44" s="155"/>
      <c r="AF44" s="75">
        <f>LEN(AA44)-LEN(SUBSTITUTE(SUBSTITUTE(AA44,",",""),"/",""))</f>
        <v>0</v>
      </c>
      <c r="AG44" s="75"/>
    </row>
    <row r="45" spans="1:34" ht="3.75" customHeight="1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60"/>
      <c r="AF45" s="113"/>
      <c r="AG45" s="113"/>
    </row>
    <row r="46" spans="1:34" ht="14.25" thickBot="1">
      <c r="A46" s="182" t="s">
        <v>250</v>
      </c>
      <c r="B46" s="132" t="s">
        <v>242</v>
      </c>
      <c r="C46" s="132"/>
      <c r="D46" s="151"/>
      <c r="E46" s="132" t="s">
        <v>245</v>
      </c>
      <c r="F46" s="132"/>
      <c r="G46" s="132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9"/>
      <c r="W46" s="132" t="s">
        <v>241</v>
      </c>
      <c r="X46" s="132"/>
      <c r="Y46" s="152"/>
      <c r="Z46" s="152"/>
      <c r="AA46" s="153" t="s">
        <v>255</v>
      </c>
      <c r="AB46" s="126"/>
      <c r="AC46" s="126"/>
      <c r="AD46" s="152"/>
      <c r="AE46" s="185"/>
      <c r="AF46" s="111"/>
      <c r="AG46" s="111"/>
    </row>
    <row r="47" spans="1:34" ht="14.25" thickTop="1">
      <c r="A47" s="183"/>
      <c r="B47" s="133" t="s">
        <v>243</v>
      </c>
      <c r="C47" s="133"/>
      <c r="D47" s="134"/>
      <c r="E47" s="167" t="s">
        <v>246</v>
      </c>
      <c r="F47" s="139"/>
      <c r="G47" s="139"/>
      <c r="H47" s="168" t="s">
        <v>156</v>
      </c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9"/>
      <c r="W47" s="139" t="s">
        <v>247</v>
      </c>
      <c r="X47" s="139"/>
      <c r="Y47" s="139"/>
      <c r="Z47" s="139"/>
      <c r="AA47" s="156" t="str">
        <f>VLOOKUP(H47,ドロップダウンリスト!$F:$J,3,FALSE)&amp;" - "&amp;VLOOKUP(H47,ドロップダウンリスト!$F:$J,4,FALSE)&amp;" - "&amp;VLOOKUP(H47,ドロップダウンリスト!$F:$J,5,FALSE)</f>
        <v xml:space="preserve"> -  - </v>
      </c>
      <c r="AB47" s="156"/>
      <c r="AC47" s="156"/>
      <c r="AD47" s="156"/>
      <c r="AE47" s="157"/>
      <c r="AF47" s="112"/>
      <c r="AG47" s="112"/>
    </row>
    <row r="48" spans="1:34">
      <c r="A48" s="183"/>
      <c r="B48" s="139"/>
      <c r="C48" s="139"/>
      <c r="D48" s="147"/>
      <c r="E48" s="148" t="s">
        <v>244</v>
      </c>
      <c r="F48" s="149"/>
      <c r="G48" s="149"/>
      <c r="H48" s="170" t="str">
        <f>VLOOKUP(H47,ドロップダウンリスト!$F$1:$G$15,2,FALSE)</f>
        <v>（自動入力）</v>
      </c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1"/>
      <c r="W48" s="139" t="s">
        <v>158</v>
      </c>
      <c r="X48" s="139"/>
      <c r="Y48" s="139"/>
      <c r="Z48" s="139"/>
      <c r="AA48" s="144"/>
      <c r="AB48" s="144"/>
      <c r="AC48" s="144"/>
      <c r="AD48" s="154" t="s">
        <v>157</v>
      </c>
      <c r="AE48" s="155"/>
      <c r="AF48" s="75">
        <f>LEN(AA48)-LEN(SUBSTITUTE(SUBSTITUTE(AA48,",",""),"/",""))</f>
        <v>0</v>
      </c>
      <c r="AG48" s="75"/>
    </row>
    <row r="49" spans="1:33" ht="3.75" customHeight="1">
      <c r="A49" s="158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60"/>
      <c r="AF49" s="113"/>
      <c r="AG49" s="113"/>
    </row>
    <row r="50" spans="1:33" ht="14.25" thickBot="1">
      <c r="A50" s="182" t="s">
        <v>251</v>
      </c>
      <c r="B50" s="132" t="s">
        <v>242</v>
      </c>
      <c r="C50" s="132"/>
      <c r="D50" s="151"/>
      <c r="E50" s="132" t="s">
        <v>245</v>
      </c>
      <c r="F50" s="132"/>
      <c r="G50" s="132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9"/>
      <c r="W50" s="132" t="s">
        <v>241</v>
      </c>
      <c r="X50" s="132"/>
      <c r="Y50" s="152"/>
      <c r="Z50" s="152"/>
      <c r="AA50" s="153" t="s">
        <v>255</v>
      </c>
      <c r="AB50" s="126"/>
      <c r="AC50" s="126"/>
      <c r="AD50" s="152"/>
      <c r="AE50" s="185"/>
      <c r="AF50" s="111"/>
      <c r="AG50" s="111"/>
    </row>
    <row r="51" spans="1:33" ht="14.25" thickTop="1">
      <c r="A51" s="183"/>
      <c r="B51" s="133" t="s">
        <v>243</v>
      </c>
      <c r="C51" s="133"/>
      <c r="D51" s="134"/>
      <c r="E51" s="167" t="s">
        <v>246</v>
      </c>
      <c r="F51" s="139"/>
      <c r="G51" s="139"/>
      <c r="H51" s="168" t="s">
        <v>156</v>
      </c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9"/>
      <c r="W51" s="139" t="s">
        <v>247</v>
      </c>
      <c r="X51" s="139"/>
      <c r="Y51" s="139"/>
      <c r="Z51" s="139"/>
      <c r="AA51" s="156" t="str">
        <f>VLOOKUP(H51,ドロップダウンリスト!$F:$J,3,FALSE)&amp;" - "&amp;VLOOKUP(H51,ドロップダウンリスト!$F:$J,4,FALSE)&amp;" - "&amp;VLOOKUP(H51,ドロップダウンリスト!$F:$J,5,FALSE)</f>
        <v xml:space="preserve"> -  - </v>
      </c>
      <c r="AB51" s="156"/>
      <c r="AC51" s="156"/>
      <c r="AD51" s="156"/>
      <c r="AE51" s="157"/>
      <c r="AF51" s="112"/>
      <c r="AG51" s="112"/>
    </row>
    <row r="52" spans="1:33">
      <c r="A52" s="183"/>
      <c r="B52" s="139"/>
      <c r="C52" s="139"/>
      <c r="D52" s="147"/>
      <c r="E52" s="148" t="s">
        <v>244</v>
      </c>
      <c r="F52" s="149"/>
      <c r="G52" s="149"/>
      <c r="H52" s="170" t="str">
        <f>VLOOKUP(H51,ドロップダウンリスト!$F$1:$G$15,2,FALSE)</f>
        <v>（自動入力）</v>
      </c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1"/>
      <c r="W52" s="139" t="s">
        <v>158</v>
      </c>
      <c r="X52" s="139"/>
      <c r="Y52" s="139"/>
      <c r="Z52" s="139"/>
      <c r="AA52" s="144"/>
      <c r="AB52" s="144"/>
      <c r="AC52" s="144"/>
      <c r="AD52" s="154" t="s">
        <v>157</v>
      </c>
      <c r="AE52" s="155"/>
      <c r="AF52" s="75">
        <f>LEN(AA52)-LEN(SUBSTITUTE(SUBSTITUTE(AA52,",",""),"/",""))</f>
        <v>0</v>
      </c>
      <c r="AG52" s="75"/>
    </row>
    <row r="53" spans="1:33" ht="3.75" customHeight="1">
      <c r="A53" s="158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13"/>
      <c r="AG53" s="113"/>
    </row>
    <row r="54" spans="1:33" ht="14.25" thickBot="1">
      <c r="A54" s="182" t="s">
        <v>252</v>
      </c>
      <c r="B54" s="132" t="s">
        <v>242</v>
      </c>
      <c r="C54" s="132"/>
      <c r="D54" s="151"/>
      <c r="E54" s="132" t="s">
        <v>245</v>
      </c>
      <c r="F54" s="132"/>
      <c r="G54" s="132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9"/>
      <c r="W54" s="132" t="s">
        <v>241</v>
      </c>
      <c r="X54" s="132"/>
      <c r="Y54" s="152"/>
      <c r="Z54" s="152"/>
      <c r="AA54" s="153" t="s">
        <v>255</v>
      </c>
      <c r="AB54" s="126"/>
      <c r="AC54" s="126"/>
      <c r="AD54" s="152"/>
      <c r="AE54" s="185"/>
      <c r="AF54" s="111"/>
      <c r="AG54" s="111"/>
    </row>
    <row r="55" spans="1:33" ht="14.25" thickTop="1">
      <c r="A55" s="183"/>
      <c r="B55" s="133" t="s">
        <v>243</v>
      </c>
      <c r="C55" s="133"/>
      <c r="D55" s="134"/>
      <c r="E55" s="167" t="s">
        <v>246</v>
      </c>
      <c r="F55" s="139"/>
      <c r="G55" s="139"/>
      <c r="H55" s="168" t="s">
        <v>156</v>
      </c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9"/>
      <c r="W55" s="139" t="s">
        <v>247</v>
      </c>
      <c r="X55" s="139"/>
      <c r="Y55" s="139"/>
      <c r="Z55" s="139"/>
      <c r="AA55" s="156" t="str">
        <f>VLOOKUP(H55,ドロップダウンリスト!$F:$J,3,FALSE)&amp;" - "&amp;VLOOKUP(H55,ドロップダウンリスト!$F:$J,4,FALSE)&amp;" - "&amp;VLOOKUP(H55,ドロップダウンリスト!$F:$J,5,FALSE)</f>
        <v xml:space="preserve"> -  - </v>
      </c>
      <c r="AB55" s="156"/>
      <c r="AC55" s="156"/>
      <c r="AD55" s="156"/>
      <c r="AE55" s="157"/>
      <c r="AF55" s="112"/>
      <c r="AG55" s="112"/>
    </row>
    <row r="56" spans="1:33">
      <c r="A56" s="183"/>
      <c r="B56" s="139"/>
      <c r="C56" s="139"/>
      <c r="D56" s="147"/>
      <c r="E56" s="148" t="s">
        <v>244</v>
      </c>
      <c r="F56" s="149"/>
      <c r="G56" s="149"/>
      <c r="H56" s="170" t="str">
        <f>VLOOKUP(H55,ドロップダウンリスト!$F$1:$G$15,2,FALSE)</f>
        <v>（自動入力）</v>
      </c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1"/>
      <c r="W56" s="139" t="s">
        <v>158</v>
      </c>
      <c r="X56" s="139"/>
      <c r="Y56" s="139"/>
      <c r="Z56" s="139"/>
      <c r="AA56" s="144"/>
      <c r="AB56" s="144"/>
      <c r="AC56" s="144"/>
      <c r="AD56" s="154" t="s">
        <v>157</v>
      </c>
      <c r="AE56" s="155"/>
      <c r="AF56" s="75">
        <f>LEN(AA56)-LEN(SUBSTITUTE(SUBSTITUTE(AA56,",",""),"/",""))</f>
        <v>0</v>
      </c>
      <c r="AG56" s="75"/>
    </row>
    <row r="57" spans="1:33" ht="3.75" customHeight="1">
      <c r="A57" s="158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60"/>
      <c r="AF57" s="113"/>
      <c r="AG57" s="113"/>
    </row>
    <row r="58" spans="1:33" ht="14.25" thickBot="1">
      <c r="A58" s="182" t="s">
        <v>253</v>
      </c>
      <c r="B58" s="132" t="s">
        <v>242</v>
      </c>
      <c r="C58" s="132"/>
      <c r="D58" s="151"/>
      <c r="E58" s="132" t="s">
        <v>245</v>
      </c>
      <c r="F58" s="132"/>
      <c r="G58" s="132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9"/>
      <c r="W58" s="132" t="s">
        <v>241</v>
      </c>
      <c r="X58" s="132"/>
      <c r="Y58" s="152"/>
      <c r="Z58" s="152"/>
      <c r="AA58" s="153" t="s">
        <v>255</v>
      </c>
      <c r="AB58" s="126"/>
      <c r="AC58" s="126"/>
      <c r="AD58" s="152"/>
      <c r="AE58" s="185"/>
      <c r="AF58" s="111"/>
      <c r="AG58" s="111"/>
    </row>
    <row r="59" spans="1:33" ht="14.25" thickTop="1">
      <c r="A59" s="183"/>
      <c r="B59" s="133" t="s">
        <v>243</v>
      </c>
      <c r="C59" s="133"/>
      <c r="D59" s="134"/>
      <c r="E59" s="167" t="s">
        <v>246</v>
      </c>
      <c r="F59" s="139"/>
      <c r="G59" s="139"/>
      <c r="H59" s="168" t="s">
        <v>156</v>
      </c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9"/>
      <c r="W59" s="139" t="s">
        <v>247</v>
      </c>
      <c r="X59" s="139"/>
      <c r="Y59" s="139"/>
      <c r="Z59" s="139"/>
      <c r="AA59" s="156" t="str">
        <f>VLOOKUP(H59,ドロップダウンリスト!$F:$J,3,FALSE)&amp;" - "&amp;VLOOKUP(H59,ドロップダウンリスト!$F:$J,4,FALSE)&amp;" - "&amp;VLOOKUP(H59,ドロップダウンリスト!$F:$J,5,FALSE)</f>
        <v xml:space="preserve"> -  - </v>
      </c>
      <c r="AB59" s="156"/>
      <c r="AC59" s="156"/>
      <c r="AD59" s="156"/>
      <c r="AE59" s="157"/>
      <c r="AF59" s="112"/>
      <c r="AG59" s="112"/>
    </row>
    <row r="60" spans="1:33">
      <c r="A60" s="183"/>
      <c r="B60" s="139"/>
      <c r="C60" s="139"/>
      <c r="D60" s="147"/>
      <c r="E60" s="148" t="s">
        <v>244</v>
      </c>
      <c r="F60" s="149"/>
      <c r="G60" s="149"/>
      <c r="H60" s="170" t="str">
        <f>VLOOKUP(H59,ドロップダウンリスト!$F$1:$G$15,2,FALSE)</f>
        <v>（自動入力）</v>
      </c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1"/>
      <c r="W60" s="139" t="s">
        <v>158</v>
      </c>
      <c r="X60" s="139"/>
      <c r="Y60" s="139"/>
      <c r="Z60" s="139"/>
      <c r="AA60" s="144"/>
      <c r="AB60" s="144"/>
      <c r="AC60" s="144"/>
      <c r="AD60" s="154" t="s">
        <v>157</v>
      </c>
      <c r="AE60" s="155"/>
      <c r="AF60" s="75">
        <f>LEN(AA60)-LEN(SUBSTITUTE(SUBSTITUTE(AA60,",",""),"/",""))</f>
        <v>0</v>
      </c>
      <c r="AG60" s="75"/>
    </row>
    <row r="61" spans="1:33" ht="8.2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9"/>
      <c r="AG61" s="9"/>
    </row>
    <row r="62" spans="1:33">
      <c r="A62" s="27" t="s">
        <v>221</v>
      </c>
    </row>
    <row r="63" spans="1:33" ht="14.25" thickBot="1">
      <c r="A63" s="37" t="s">
        <v>2</v>
      </c>
      <c r="B63" s="176" t="s">
        <v>159</v>
      </c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8"/>
      <c r="AF63" s="110"/>
      <c r="AG63" s="110"/>
    </row>
    <row r="64" spans="1:33" ht="15" thickTop="1" thickBot="1">
      <c r="A64" s="186" t="s">
        <v>164</v>
      </c>
      <c r="B64" s="161" t="s">
        <v>242</v>
      </c>
      <c r="C64" s="161"/>
      <c r="D64" s="162"/>
      <c r="E64" s="161" t="s">
        <v>245</v>
      </c>
      <c r="F64" s="161"/>
      <c r="G64" s="161"/>
      <c r="H64" s="209" t="s">
        <v>76</v>
      </c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10"/>
      <c r="W64" s="161" t="s">
        <v>241</v>
      </c>
      <c r="X64" s="161"/>
      <c r="Y64" s="211" t="s">
        <v>80</v>
      </c>
      <c r="Z64" s="211"/>
      <c r="AA64" s="166" t="s">
        <v>255</v>
      </c>
      <c r="AB64" s="161"/>
      <c r="AC64" s="161"/>
      <c r="AD64" s="211" t="s">
        <v>82</v>
      </c>
      <c r="AE64" s="212"/>
      <c r="AF64" s="111"/>
      <c r="AG64" s="111"/>
    </row>
    <row r="65" spans="1:34" ht="14.25" thickTop="1">
      <c r="A65" s="183"/>
      <c r="B65" s="133" t="s">
        <v>243</v>
      </c>
      <c r="C65" s="133"/>
      <c r="D65" s="134"/>
      <c r="E65" s="135" t="s">
        <v>246</v>
      </c>
      <c r="F65" s="136"/>
      <c r="G65" s="136"/>
      <c r="H65" s="204" t="s">
        <v>42</v>
      </c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5"/>
      <c r="W65" s="139" t="s">
        <v>247</v>
      </c>
      <c r="X65" s="139"/>
      <c r="Y65" s="139"/>
      <c r="Z65" s="139"/>
      <c r="AA65" s="70" t="s">
        <v>77</v>
      </c>
      <c r="AB65" s="78" t="s">
        <v>254</v>
      </c>
      <c r="AC65" s="70" t="s">
        <v>78</v>
      </c>
      <c r="AD65" s="78" t="s">
        <v>254</v>
      </c>
      <c r="AE65" s="70" t="s">
        <v>79</v>
      </c>
      <c r="AF65" s="34"/>
      <c r="AG65" s="34"/>
    </row>
    <row r="66" spans="1:34">
      <c r="A66" s="184"/>
      <c r="B66" s="133"/>
      <c r="C66" s="133"/>
      <c r="D66" s="134"/>
      <c r="E66" s="140" t="s">
        <v>244</v>
      </c>
      <c r="F66" s="141"/>
      <c r="G66" s="141"/>
      <c r="H66" s="206" t="s">
        <v>214</v>
      </c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7"/>
      <c r="W66" s="133" t="s">
        <v>158</v>
      </c>
      <c r="X66" s="133"/>
      <c r="Y66" s="133"/>
      <c r="Z66" s="133"/>
      <c r="AA66" s="208" t="s">
        <v>213</v>
      </c>
      <c r="AB66" s="208"/>
      <c r="AC66" s="208"/>
      <c r="AD66" s="145" t="s">
        <v>157</v>
      </c>
      <c r="AE66" s="146"/>
      <c r="AF66" s="75">
        <f>LEN(AA66)-LEN(SUBSTITUTE(SUBSTITUTE(AA66,",",""),"/",""))</f>
        <v>1</v>
      </c>
      <c r="AG66" s="75"/>
      <c r="AH66" s="18" t="s">
        <v>269</v>
      </c>
    </row>
    <row r="67" spans="1:34" ht="3" customHeight="1">
      <c r="A67" s="12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2"/>
      <c r="AF67" s="114"/>
      <c r="AG67" s="114"/>
    </row>
    <row r="68" spans="1:34" ht="14.25" thickBot="1">
      <c r="A68" s="182" t="s">
        <v>165</v>
      </c>
      <c r="B68" s="132" t="s">
        <v>242</v>
      </c>
      <c r="C68" s="132"/>
      <c r="D68" s="151"/>
      <c r="E68" s="132" t="s">
        <v>245</v>
      </c>
      <c r="F68" s="132"/>
      <c r="G68" s="132"/>
      <c r="H68" s="200" t="s">
        <v>215</v>
      </c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1"/>
      <c r="W68" s="132" t="s">
        <v>241</v>
      </c>
      <c r="X68" s="132"/>
      <c r="Y68" s="202" t="s">
        <v>81</v>
      </c>
      <c r="Z68" s="202"/>
      <c r="AA68" s="153" t="s">
        <v>255</v>
      </c>
      <c r="AB68" s="126"/>
      <c r="AC68" s="126"/>
      <c r="AD68" s="202" t="s">
        <v>217</v>
      </c>
      <c r="AE68" s="203"/>
      <c r="AF68" s="111"/>
      <c r="AG68" s="111"/>
    </row>
    <row r="69" spans="1:34" ht="14.25" thickTop="1">
      <c r="A69" s="183"/>
      <c r="B69" s="133" t="s">
        <v>243</v>
      </c>
      <c r="C69" s="133"/>
      <c r="D69" s="134"/>
      <c r="E69" s="135" t="s">
        <v>246</v>
      </c>
      <c r="F69" s="136"/>
      <c r="G69" s="136"/>
      <c r="H69" s="204" t="s">
        <v>42</v>
      </c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5"/>
      <c r="W69" s="139" t="s">
        <v>247</v>
      </c>
      <c r="X69" s="139"/>
      <c r="Y69" s="139"/>
      <c r="Z69" s="139"/>
      <c r="AA69" s="70" t="s">
        <v>77</v>
      </c>
      <c r="AB69" s="78" t="s">
        <v>254</v>
      </c>
      <c r="AC69" s="70" t="s">
        <v>78</v>
      </c>
      <c r="AD69" s="78" t="s">
        <v>254</v>
      </c>
      <c r="AE69" s="87" t="s">
        <v>216</v>
      </c>
      <c r="AF69" s="34"/>
      <c r="AG69" s="34"/>
    </row>
    <row r="70" spans="1:34">
      <c r="A70" s="183"/>
      <c r="B70" s="133"/>
      <c r="C70" s="133"/>
      <c r="D70" s="134"/>
      <c r="E70" s="140" t="s">
        <v>244</v>
      </c>
      <c r="F70" s="141"/>
      <c r="G70" s="141"/>
      <c r="H70" s="206" t="s">
        <v>267</v>
      </c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7"/>
      <c r="W70" s="133" t="s">
        <v>158</v>
      </c>
      <c r="X70" s="133"/>
      <c r="Y70" s="133"/>
      <c r="Z70" s="133"/>
      <c r="AA70" s="208" t="s">
        <v>49</v>
      </c>
      <c r="AB70" s="208"/>
      <c r="AC70" s="208"/>
      <c r="AD70" s="145" t="s">
        <v>157</v>
      </c>
      <c r="AE70" s="146"/>
      <c r="AF70" s="75">
        <f>LEN(AA70)-LEN(SUBSTITUTE(SUBSTITUTE(AA70,",",""),"/",""))</f>
        <v>0</v>
      </c>
      <c r="AG70" s="75"/>
    </row>
    <row r="71" spans="1:34" ht="3" customHeight="1">
      <c r="A71" s="120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2"/>
      <c r="AF71" s="114"/>
      <c r="AG71" s="114"/>
    </row>
    <row r="72" spans="1:34" ht="14.25" thickBot="1">
      <c r="A72" s="183" t="s">
        <v>166</v>
      </c>
      <c r="B72" s="132" t="s">
        <v>242</v>
      </c>
      <c r="C72" s="132"/>
      <c r="D72" s="151"/>
      <c r="E72" s="132" t="s">
        <v>245</v>
      </c>
      <c r="F72" s="132"/>
      <c r="G72" s="132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53" t="s">
        <v>241</v>
      </c>
      <c r="X72" s="126"/>
      <c r="Y72" s="130"/>
      <c r="Z72" s="131"/>
      <c r="AA72" s="132" t="s">
        <v>255</v>
      </c>
      <c r="AB72" s="132"/>
      <c r="AC72" s="132"/>
      <c r="AD72" s="152"/>
      <c r="AE72" s="185"/>
      <c r="AF72" s="111"/>
      <c r="AG72" s="111"/>
    </row>
    <row r="73" spans="1:34" ht="14.25" thickTop="1">
      <c r="A73" s="183"/>
      <c r="B73" s="133" t="s">
        <v>243</v>
      </c>
      <c r="C73" s="133"/>
      <c r="D73" s="134"/>
      <c r="E73" s="135" t="s">
        <v>246</v>
      </c>
      <c r="F73" s="136"/>
      <c r="G73" s="136"/>
      <c r="H73" s="137" t="s">
        <v>156</v>
      </c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8"/>
      <c r="W73" s="139" t="s">
        <v>247</v>
      </c>
      <c r="X73" s="139"/>
      <c r="Y73" s="139"/>
      <c r="Z73" s="139"/>
      <c r="AA73" s="68"/>
      <c r="AB73" s="78" t="s">
        <v>254</v>
      </c>
      <c r="AC73" s="68"/>
      <c r="AD73" s="78" t="s">
        <v>254</v>
      </c>
      <c r="AE73" s="80"/>
      <c r="AF73" s="34"/>
      <c r="AG73" s="34"/>
    </row>
    <row r="74" spans="1:34">
      <c r="A74" s="183"/>
      <c r="B74" s="133"/>
      <c r="C74" s="133"/>
      <c r="D74" s="134"/>
      <c r="E74" s="140" t="s">
        <v>244</v>
      </c>
      <c r="F74" s="141"/>
      <c r="G74" s="141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97"/>
      <c r="W74" s="133" t="s">
        <v>158</v>
      </c>
      <c r="X74" s="133"/>
      <c r="Y74" s="133"/>
      <c r="Z74" s="133"/>
      <c r="AA74" s="198"/>
      <c r="AB74" s="198"/>
      <c r="AC74" s="198"/>
      <c r="AD74" s="145" t="s">
        <v>157</v>
      </c>
      <c r="AE74" s="146"/>
      <c r="AF74" s="75">
        <f>LEN(AA74)-LEN(SUBSTITUTE(SUBSTITUTE(AA74,",",""),"/",""))</f>
        <v>0</v>
      </c>
      <c r="AG74" s="75"/>
    </row>
    <row r="75" spans="1:34" ht="3" customHeight="1">
      <c r="A75" s="120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2"/>
      <c r="AF75" s="114"/>
      <c r="AG75" s="114"/>
    </row>
    <row r="76" spans="1:34" ht="14.25" thickBot="1">
      <c r="A76" s="183" t="s">
        <v>167</v>
      </c>
      <c r="B76" s="132" t="s">
        <v>242</v>
      </c>
      <c r="C76" s="132"/>
      <c r="D76" s="151"/>
      <c r="E76" s="132" t="s">
        <v>245</v>
      </c>
      <c r="F76" s="132"/>
      <c r="G76" s="132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9"/>
      <c r="W76" s="132" t="s">
        <v>241</v>
      </c>
      <c r="X76" s="132"/>
      <c r="Y76" s="152"/>
      <c r="Z76" s="152"/>
      <c r="AA76" s="153" t="s">
        <v>255</v>
      </c>
      <c r="AB76" s="126"/>
      <c r="AC76" s="126"/>
      <c r="AD76" s="152"/>
      <c r="AE76" s="185"/>
      <c r="AF76" s="111"/>
      <c r="AG76" s="111"/>
    </row>
    <row r="77" spans="1:34" ht="14.25" thickTop="1">
      <c r="A77" s="183"/>
      <c r="B77" s="133" t="s">
        <v>243</v>
      </c>
      <c r="C77" s="133"/>
      <c r="D77" s="134"/>
      <c r="E77" s="135" t="s">
        <v>246</v>
      </c>
      <c r="F77" s="136"/>
      <c r="G77" s="136"/>
      <c r="H77" s="137" t="s">
        <v>156</v>
      </c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8"/>
      <c r="W77" s="139" t="s">
        <v>247</v>
      </c>
      <c r="X77" s="139"/>
      <c r="Y77" s="139"/>
      <c r="Z77" s="139"/>
      <c r="AA77" s="68"/>
      <c r="AB77" s="78" t="s">
        <v>254</v>
      </c>
      <c r="AC77" s="68"/>
      <c r="AD77" s="78" t="s">
        <v>254</v>
      </c>
      <c r="AE77" s="68"/>
      <c r="AF77" s="34"/>
      <c r="AG77" s="34"/>
    </row>
    <row r="78" spans="1:34">
      <c r="A78" s="183"/>
      <c r="B78" s="133"/>
      <c r="C78" s="133"/>
      <c r="D78" s="134"/>
      <c r="E78" s="140" t="s">
        <v>244</v>
      </c>
      <c r="F78" s="141"/>
      <c r="G78" s="141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97"/>
      <c r="W78" s="133" t="s">
        <v>158</v>
      </c>
      <c r="X78" s="133"/>
      <c r="Y78" s="133"/>
      <c r="Z78" s="133"/>
      <c r="AA78" s="198"/>
      <c r="AB78" s="198"/>
      <c r="AC78" s="198"/>
      <c r="AD78" s="145" t="s">
        <v>157</v>
      </c>
      <c r="AE78" s="146"/>
      <c r="AF78" s="75">
        <f>LEN(AA78)-LEN(SUBSTITUTE(SUBSTITUTE(AA78,",",""),"/",""))</f>
        <v>0</v>
      </c>
      <c r="AG78" s="75"/>
    </row>
    <row r="79" spans="1:34" ht="3" customHeight="1">
      <c r="A79" s="120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2"/>
      <c r="AF79" s="114"/>
      <c r="AG79" s="114"/>
    </row>
    <row r="80" spans="1:34" ht="14.25" thickBot="1">
      <c r="A80" s="183" t="s">
        <v>168</v>
      </c>
      <c r="B80" s="132" t="s">
        <v>242</v>
      </c>
      <c r="C80" s="132"/>
      <c r="D80" s="151"/>
      <c r="E80" s="132" t="s">
        <v>245</v>
      </c>
      <c r="F80" s="132"/>
      <c r="G80" s="132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9"/>
      <c r="W80" s="132" t="s">
        <v>241</v>
      </c>
      <c r="X80" s="132"/>
      <c r="Y80" s="130"/>
      <c r="Z80" s="131"/>
      <c r="AA80" s="132" t="s">
        <v>255</v>
      </c>
      <c r="AB80" s="132"/>
      <c r="AC80" s="132"/>
      <c r="AD80" s="152"/>
      <c r="AE80" s="185"/>
      <c r="AF80" s="111"/>
      <c r="AG80" s="111"/>
    </row>
    <row r="81" spans="1:33" ht="14.25" thickTop="1">
      <c r="A81" s="183"/>
      <c r="B81" s="133" t="s">
        <v>243</v>
      </c>
      <c r="C81" s="133"/>
      <c r="D81" s="134"/>
      <c r="E81" s="135" t="s">
        <v>246</v>
      </c>
      <c r="F81" s="136"/>
      <c r="G81" s="136"/>
      <c r="H81" s="137" t="s">
        <v>156</v>
      </c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8"/>
      <c r="W81" s="139" t="s">
        <v>247</v>
      </c>
      <c r="X81" s="139"/>
      <c r="Y81" s="139"/>
      <c r="Z81" s="139"/>
      <c r="AA81" s="68"/>
      <c r="AB81" s="78" t="s">
        <v>254</v>
      </c>
      <c r="AC81" s="68"/>
      <c r="AD81" s="78" t="s">
        <v>254</v>
      </c>
      <c r="AE81" s="80"/>
      <c r="AF81" s="34"/>
      <c r="AG81" s="34"/>
    </row>
    <row r="82" spans="1:33">
      <c r="A82" s="183"/>
      <c r="B82" s="133"/>
      <c r="C82" s="133"/>
      <c r="D82" s="134"/>
      <c r="E82" s="140" t="s">
        <v>244</v>
      </c>
      <c r="F82" s="141"/>
      <c r="G82" s="141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97"/>
      <c r="W82" s="133" t="s">
        <v>158</v>
      </c>
      <c r="X82" s="133"/>
      <c r="Y82" s="133"/>
      <c r="Z82" s="133"/>
      <c r="AA82" s="198"/>
      <c r="AB82" s="198"/>
      <c r="AC82" s="198"/>
      <c r="AD82" s="145" t="s">
        <v>157</v>
      </c>
      <c r="AE82" s="146"/>
      <c r="AF82" s="75">
        <f>LEN(AA82)-LEN(SUBSTITUTE(SUBSTITUTE(AA82,",",""),"/",""))</f>
        <v>0</v>
      </c>
      <c r="AG82" s="75"/>
    </row>
    <row r="83" spans="1:33" ht="3" customHeight="1">
      <c r="A83" s="123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2"/>
      <c r="AF83" s="114"/>
      <c r="AG83" s="114"/>
    </row>
    <row r="84" spans="1:33" ht="14.25" thickBot="1">
      <c r="A84" s="182" t="s">
        <v>169</v>
      </c>
      <c r="B84" s="132" t="s">
        <v>242</v>
      </c>
      <c r="C84" s="132"/>
      <c r="D84" s="151"/>
      <c r="E84" s="132" t="s">
        <v>245</v>
      </c>
      <c r="F84" s="132"/>
      <c r="G84" s="132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9"/>
      <c r="W84" s="132" t="s">
        <v>241</v>
      </c>
      <c r="X84" s="132"/>
      <c r="Y84" s="152"/>
      <c r="Z84" s="152"/>
      <c r="AA84" s="153" t="s">
        <v>255</v>
      </c>
      <c r="AB84" s="126"/>
      <c r="AC84" s="126"/>
      <c r="AD84" s="152"/>
      <c r="AE84" s="185"/>
      <c r="AF84" s="111"/>
      <c r="AG84" s="111"/>
    </row>
    <row r="85" spans="1:33" ht="14.25" thickTop="1">
      <c r="A85" s="183"/>
      <c r="B85" s="133" t="s">
        <v>243</v>
      </c>
      <c r="C85" s="133"/>
      <c r="D85" s="134"/>
      <c r="E85" s="135" t="s">
        <v>246</v>
      </c>
      <c r="F85" s="136"/>
      <c r="G85" s="136"/>
      <c r="H85" s="137" t="s">
        <v>156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8"/>
      <c r="W85" s="139" t="s">
        <v>247</v>
      </c>
      <c r="X85" s="139"/>
      <c r="Y85" s="139"/>
      <c r="Z85" s="139"/>
      <c r="AA85" s="68"/>
      <c r="AB85" s="78" t="s">
        <v>254</v>
      </c>
      <c r="AC85" s="68"/>
      <c r="AD85" s="78" t="s">
        <v>254</v>
      </c>
      <c r="AE85" s="68"/>
      <c r="AF85" s="34"/>
      <c r="AG85" s="34"/>
    </row>
    <row r="86" spans="1:33">
      <c r="A86" s="184"/>
      <c r="B86" s="133"/>
      <c r="C86" s="133"/>
      <c r="D86" s="134"/>
      <c r="E86" s="140" t="s">
        <v>244</v>
      </c>
      <c r="F86" s="141"/>
      <c r="G86" s="141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97"/>
      <c r="W86" s="133" t="s">
        <v>158</v>
      </c>
      <c r="X86" s="133"/>
      <c r="Y86" s="133"/>
      <c r="Z86" s="133"/>
      <c r="AA86" s="198"/>
      <c r="AB86" s="198"/>
      <c r="AC86" s="198"/>
      <c r="AD86" s="145" t="s">
        <v>157</v>
      </c>
      <c r="AE86" s="146"/>
      <c r="AF86" s="75">
        <f>LEN(AA86)-LEN(SUBSTITUTE(SUBSTITUTE(AA86,",",""),"/",""))</f>
        <v>0</v>
      </c>
      <c r="AG86" s="75"/>
    </row>
    <row r="87" spans="1:33" ht="3" customHeight="1">
      <c r="A87" s="120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2"/>
      <c r="AF87" s="114"/>
      <c r="AG87" s="114"/>
    </row>
    <row r="88" spans="1:33" ht="14.25" thickBot="1">
      <c r="A88" s="183" t="s">
        <v>170</v>
      </c>
      <c r="B88" s="126" t="s">
        <v>242</v>
      </c>
      <c r="C88" s="126"/>
      <c r="D88" s="127"/>
      <c r="E88" s="126" t="s">
        <v>245</v>
      </c>
      <c r="F88" s="126"/>
      <c r="G88" s="126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9"/>
      <c r="W88" s="126" t="s">
        <v>241</v>
      </c>
      <c r="X88" s="126"/>
      <c r="Y88" s="130"/>
      <c r="Z88" s="131"/>
      <c r="AA88" s="132" t="s">
        <v>255</v>
      </c>
      <c r="AB88" s="132"/>
      <c r="AC88" s="132"/>
      <c r="AD88" s="130"/>
      <c r="AE88" s="190"/>
      <c r="AF88" s="111"/>
      <c r="AG88" s="111"/>
    </row>
    <row r="89" spans="1:33" ht="14.25" thickTop="1">
      <c r="A89" s="183"/>
      <c r="B89" s="133" t="s">
        <v>243</v>
      </c>
      <c r="C89" s="133"/>
      <c r="D89" s="134"/>
      <c r="E89" s="135" t="s">
        <v>246</v>
      </c>
      <c r="F89" s="136"/>
      <c r="G89" s="136"/>
      <c r="H89" s="137" t="s">
        <v>156</v>
      </c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8"/>
      <c r="W89" s="139" t="s">
        <v>247</v>
      </c>
      <c r="X89" s="139"/>
      <c r="Y89" s="139"/>
      <c r="Z89" s="139"/>
      <c r="AA89" s="68"/>
      <c r="AB89" s="78" t="s">
        <v>254</v>
      </c>
      <c r="AC89" s="68"/>
      <c r="AD89" s="78" t="s">
        <v>254</v>
      </c>
      <c r="AE89" s="81"/>
      <c r="AF89" s="34"/>
      <c r="AG89" s="34"/>
    </row>
    <row r="90" spans="1:33">
      <c r="A90" s="183"/>
      <c r="B90" s="133"/>
      <c r="C90" s="133"/>
      <c r="D90" s="134"/>
      <c r="E90" s="140" t="s">
        <v>244</v>
      </c>
      <c r="F90" s="141"/>
      <c r="G90" s="141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97"/>
      <c r="W90" s="133" t="s">
        <v>158</v>
      </c>
      <c r="X90" s="133"/>
      <c r="Y90" s="133"/>
      <c r="Z90" s="133"/>
      <c r="AA90" s="198"/>
      <c r="AB90" s="198"/>
      <c r="AC90" s="198"/>
      <c r="AD90" s="124" t="s">
        <v>157</v>
      </c>
      <c r="AE90" s="125"/>
      <c r="AF90" s="75">
        <f>LEN(AA90)-LEN(SUBSTITUTE(SUBSTITUTE(AA90,",",""),"/",""))</f>
        <v>0</v>
      </c>
      <c r="AG90" s="75"/>
    </row>
    <row r="91" spans="1:33" ht="3" customHeight="1">
      <c r="A91" s="120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2"/>
      <c r="AF91" s="114"/>
      <c r="AG91" s="114"/>
    </row>
    <row r="92" spans="1:33" ht="14.25" thickBot="1">
      <c r="A92" s="183" t="s">
        <v>171</v>
      </c>
      <c r="B92" s="126" t="s">
        <v>242</v>
      </c>
      <c r="C92" s="126"/>
      <c r="D92" s="127"/>
      <c r="E92" s="126" t="s">
        <v>245</v>
      </c>
      <c r="F92" s="126"/>
      <c r="G92" s="126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9"/>
      <c r="W92" s="126" t="s">
        <v>241</v>
      </c>
      <c r="X92" s="126"/>
      <c r="Y92" s="130"/>
      <c r="Z92" s="130"/>
      <c r="AA92" s="153" t="s">
        <v>255</v>
      </c>
      <c r="AB92" s="126"/>
      <c r="AC92" s="126"/>
      <c r="AD92" s="130"/>
      <c r="AE92" s="190"/>
      <c r="AF92" s="111"/>
      <c r="AG92" s="111"/>
    </row>
    <row r="93" spans="1:33" ht="14.25" thickTop="1">
      <c r="A93" s="183"/>
      <c r="B93" s="133" t="s">
        <v>243</v>
      </c>
      <c r="C93" s="133"/>
      <c r="D93" s="134"/>
      <c r="E93" s="135" t="s">
        <v>246</v>
      </c>
      <c r="F93" s="136"/>
      <c r="G93" s="136"/>
      <c r="H93" s="137" t="s">
        <v>156</v>
      </c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8"/>
      <c r="W93" s="139" t="s">
        <v>247</v>
      </c>
      <c r="X93" s="139"/>
      <c r="Y93" s="139"/>
      <c r="Z93" s="139"/>
      <c r="AA93" s="68"/>
      <c r="AB93" s="78" t="s">
        <v>254</v>
      </c>
      <c r="AC93" s="68"/>
      <c r="AD93" s="78" t="s">
        <v>254</v>
      </c>
      <c r="AE93" s="80"/>
      <c r="AF93" s="34"/>
      <c r="AG93" s="34"/>
    </row>
    <row r="94" spans="1:33">
      <c r="A94" s="183"/>
      <c r="B94" s="139"/>
      <c r="C94" s="139"/>
      <c r="D94" s="147"/>
      <c r="E94" s="148" t="s">
        <v>244</v>
      </c>
      <c r="F94" s="149"/>
      <c r="G94" s="149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97"/>
      <c r="W94" s="150" t="s">
        <v>158</v>
      </c>
      <c r="X94" s="150"/>
      <c r="Y94" s="150"/>
      <c r="Z94" s="150"/>
      <c r="AA94" s="144"/>
      <c r="AB94" s="144"/>
      <c r="AC94" s="144"/>
      <c r="AD94" s="124" t="s">
        <v>157</v>
      </c>
      <c r="AE94" s="125"/>
      <c r="AF94" s="75">
        <f>LEN(AA94)-LEN(SUBSTITUTE(SUBSTITUTE(AA94,",",""),"/",""))</f>
        <v>0</v>
      </c>
      <c r="AG94" s="75"/>
    </row>
    <row r="95" spans="1:33" ht="8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9"/>
      <c r="AG95" s="9"/>
    </row>
    <row r="96" spans="1:33" ht="6.75" customHeight="1"/>
    <row r="97" spans="1:33">
      <c r="A97" s="27" t="s">
        <v>51</v>
      </c>
    </row>
    <row r="98" spans="1:33">
      <c r="A98" s="2" t="s">
        <v>50</v>
      </c>
      <c r="F98" s="172">
        <f>COUNTA(AA32,AA36,AA40,AA44,AA48,AA52,AA56,AA60,AA66,AA70,AA74,AA78,AA82,AA86,AA90,AA94)+SUM(AF32:AF94)</f>
        <v>7</v>
      </c>
      <c r="G98" s="189"/>
      <c r="H98" s="2" t="s">
        <v>52</v>
      </c>
      <c r="J98" s="172"/>
      <c r="K98" s="172"/>
      <c r="L98" s="2" t="s">
        <v>58</v>
      </c>
    </row>
    <row r="99" spans="1:33">
      <c r="A99" s="2" t="s">
        <v>53</v>
      </c>
      <c r="B99" s="189" t="str">
        <f>IF(J9="希望する",E8,"")</f>
        <v>2019</v>
      </c>
      <c r="C99" s="189"/>
      <c r="D99" s="189"/>
      <c r="E99" s="14" t="s">
        <v>32</v>
      </c>
      <c r="F99" s="117" t="str">
        <f>IF(J9="希望する",H8,"")</f>
        <v>9</v>
      </c>
      <c r="G99" s="14" t="s">
        <v>31</v>
      </c>
      <c r="H99" s="118" t="str">
        <f>IF(J9="希望する",K8,"")</f>
        <v>15</v>
      </c>
      <c r="I99" s="14" t="s">
        <v>54</v>
      </c>
      <c r="J99" s="14"/>
      <c r="K99" s="189" t="str">
        <f>IF(J9="希望する",N8,"")</f>
        <v>2020</v>
      </c>
      <c r="L99" s="189"/>
      <c r="M99" s="14" t="s">
        <v>32</v>
      </c>
      <c r="N99" s="118" t="str">
        <f>IF(J9="希望する",R8,"")</f>
        <v>5</v>
      </c>
      <c r="O99" s="119" t="s">
        <v>31</v>
      </c>
      <c r="P99" s="118" t="str">
        <f>IF(J9="希望する",U8,"")</f>
        <v>10</v>
      </c>
      <c r="Q99" s="2" t="s">
        <v>59</v>
      </c>
    </row>
    <row r="101" spans="1:33">
      <c r="H101" s="7"/>
      <c r="I101" s="7"/>
      <c r="J101" s="172"/>
      <c r="K101" s="172"/>
      <c r="L101" s="2" t="s">
        <v>32</v>
      </c>
      <c r="M101" s="6"/>
      <c r="N101" s="2" t="s">
        <v>31</v>
      </c>
      <c r="O101" s="6"/>
      <c r="P101" s="2" t="s">
        <v>60</v>
      </c>
      <c r="Q101" s="6"/>
      <c r="R101" s="6"/>
      <c r="S101" s="6"/>
      <c r="T101" s="6"/>
      <c r="U101" s="6"/>
      <c r="V101" s="11" t="s">
        <v>93</v>
      </c>
      <c r="W101" s="172"/>
      <c r="X101" s="172"/>
      <c r="Y101" s="172"/>
      <c r="Z101" s="172"/>
      <c r="AA101" s="172"/>
      <c r="AB101" s="172"/>
      <c r="AC101" s="172"/>
      <c r="AD101" s="172"/>
      <c r="AE101" s="10"/>
      <c r="AF101" s="109"/>
      <c r="AG101" s="109"/>
    </row>
    <row r="103" spans="1:33">
      <c r="J103" s="172"/>
      <c r="K103" s="172"/>
      <c r="L103" s="2" t="s">
        <v>32</v>
      </c>
      <c r="M103" s="6"/>
      <c r="N103" s="2" t="s">
        <v>31</v>
      </c>
      <c r="O103" s="6"/>
      <c r="P103" s="2" t="s">
        <v>60</v>
      </c>
      <c r="Q103" s="6"/>
      <c r="R103" s="6"/>
      <c r="S103" s="6"/>
      <c r="T103" s="6"/>
      <c r="U103" s="6"/>
      <c r="V103" s="11" t="s">
        <v>94</v>
      </c>
      <c r="W103" s="172"/>
      <c r="X103" s="172"/>
      <c r="Y103" s="172"/>
      <c r="Z103" s="172"/>
      <c r="AA103" s="172"/>
      <c r="AB103" s="172"/>
      <c r="AC103" s="172"/>
      <c r="AD103" s="172"/>
      <c r="AE103" s="10"/>
      <c r="AF103" s="109"/>
      <c r="AG103" s="109"/>
    </row>
  </sheetData>
  <mergeCells count="325">
    <mergeCell ref="A1:AF1"/>
    <mergeCell ref="V2:W2"/>
    <mergeCell ref="C5:D5"/>
    <mergeCell ref="L5:N5"/>
    <mergeCell ref="S5:U5"/>
    <mergeCell ref="X5:AE5"/>
    <mergeCell ref="J9:M9"/>
    <mergeCell ref="G10:H10"/>
    <mergeCell ref="AB10:AC10"/>
    <mergeCell ref="G11:H11"/>
    <mergeCell ref="B29:AE29"/>
    <mergeCell ref="C6:J6"/>
    <mergeCell ref="N6:AE6"/>
    <mergeCell ref="E7:O7"/>
    <mergeCell ref="S7:W7"/>
    <mergeCell ref="E8:F8"/>
    <mergeCell ref="H8:I8"/>
    <mergeCell ref="K8:L8"/>
    <mergeCell ref="N8:O8"/>
    <mergeCell ref="R8:S8"/>
    <mergeCell ref="Z8:AE8"/>
    <mergeCell ref="H31:V31"/>
    <mergeCell ref="W31:Z31"/>
    <mergeCell ref="AA31:AE31"/>
    <mergeCell ref="E32:G32"/>
    <mergeCell ref="H32:V32"/>
    <mergeCell ref="W32:Z32"/>
    <mergeCell ref="B30:D30"/>
    <mergeCell ref="E30:G30"/>
    <mergeCell ref="H30:V30"/>
    <mergeCell ref="W30:X30"/>
    <mergeCell ref="Y30:Z30"/>
    <mergeCell ref="AA32:AC32"/>
    <mergeCell ref="AD32:AE32"/>
    <mergeCell ref="A33:AE33"/>
    <mergeCell ref="A34:A36"/>
    <mergeCell ref="B34:D34"/>
    <mergeCell ref="E34:G34"/>
    <mergeCell ref="H34:V34"/>
    <mergeCell ref="W34:X34"/>
    <mergeCell ref="Y34:Z34"/>
    <mergeCell ref="AA34:AC34"/>
    <mergeCell ref="A30:A32"/>
    <mergeCell ref="AD34:AE34"/>
    <mergeCell ref="B35:D36"/>
    <mergeCell ref="E35:G35"/>
    <mergeCell ref="H35:V35"/>
    <mergeCell ref="W35:Z35"/>
    <mergeCell ref="AA35:AE35"/>
    <mergeCell ref="E36:G36"/>
    <mergeCell ref="H36:V36"/>
    <mergeCell ref="W36:Z36"/>
    <mergeCell ref="AA36:AC36"/>
    <mergeCell ref="AD36:AE36"/>
    <mergeCell ref="AA30:AC30"/>
    <mergeCell ref="AD30:AE30"/>
    <mergeCell ref="B31:D32"/>
    <mergeCell ref="E31:G31"/>
    <mergeCell ref="A37:AE37"/>
    <mergeCell ref="A38:A40"/>
    <mergeCell ref="B38:D38"/>
    <mergeCell ref="E38:G38"/>
    <mergeCell ref="H38:V38"/>
    <mergeCell ref="W38:X38"/>
    <mergeCell ref="Y38:Z38"/>
    <mergeCell ref="AA38:AC38"/>
    <mergeCell ref="AD38:AE38"/>
    <mergeCell ref="B39:D40"/>
    <mergeCell ref="E39:G39"/>
    <mergeCell ref="H39:V39"/>
    <mergeCell ref="W39:Z39"/>
    <mergeCell ref="AA39:AE39"/>
    <mergeCell ref="E40:G40"/>
    <mergeCell ref="H40:V40"/>
    <mergeCell ref="W40:Z40"/>
    <mergeCell ref="AA40:AC40"/>
    <mergeCell ref="AD40:AE40"/>
    <mergeCell ref="A41:AE41"/>
    <mergeCell ref="A42:A44"/>
    <mergeCell ref="B42:D42"/>
    <mergeCell ref="E42:G42"/>
    <mergeCell ref="H42:V42"/>
    <mergeCell ref="W42:X42"/>
    <mergeCell ref="Y42:Z42"/>
    <mergeCell ref="AA42:AC42"/>
    <mergeCell ref="AD42:AE42"/>
    <mergeCell ref="B43:D44"/>
    <mergeCell ref="E43:G43"/>
    <mergeCell ref="H43:V43"/>
    <mergeCell ref="W43:Z43"/>
    <mergeCell ref="AA43:AE43"/>
    <mergeCell ref="E44:G44"/>
    <mergeCell ref="H44:V44"/>
    <mergeCell ref="W44:Z44"/>
    <mergeCell ref="AA44:AC44"/>
    <mergeCell ref="AD44:AE44"/>
    <mergeCell ref="A45:AE45"/>
    <mergeCell ref="A46:A48"/>
    <mergeCell ref="B46:D46"/>
    <mergeCell ref="E46:G46"/>
    <mergeCell ref="H46:V46"/>
    <mergeCell ref="W46:X46"/>
    <mergeCell ref="Y46:Z46"/>
    <mergeCell ref="AA46:AC46"/>
    <mergeCell ref="AD46:AE46"/>
    <mergeCell ref="B47:D48"/>
    <mergeCell ref="E47:G47"/>
    <mergeCell ref="H47:V47"/>
    <mergeCell ref="W47:Z47"/>
    <mergeCell ref="AA47:AE47"/>
    <mergeCell ref="E48:G48"/>
    <mergeCell ref="H48:V48"/>
    <mergeCell ref="W48:Z48"/>
    <mergeCell ref="AA48:AC48"/>
    <mergeCell ref="AD48:AE48"/>
    <mergeCell ref="A49:AE49"/>
    <mergeCell ref="A50:A52"/>
    <mergeCell ref="B50:D50"/>
    <mergeCell ref="E50:G50"/>
    <mergeCell ref="H50:V50"/>
    <mergeCell ref="W50:X50"/>
    <mergeCell ref="Y50:Z50"/>
    <mergeCell ref="AA50:AC50"/>
    <mergeCell ref="AD50:AE50"/>
    <mergeCell ref="B51:D52"/>
    <mergeCell ref="E51:G51"/>
    <mergeCell ref="H51:V51"/>
    <mergeCell ref="W51:Z51"/>
    <mergeCell ref="AA51:AE51"/>
    <mergeCell ref="E52:G52"/>
    <mergeCell ref="H52:V52"/>
    <mergeCell ref="W52:Z52"/>
    <mergeCell ref="AA52:AC52"/>
    <mergeCell ref="AD52:AE52"/>
    <mergeCell ref="A53:AE53"/>
    <mergeCell ref="A54:A56"/>
    <mergeCell ref="B54:D54"/>
    <mergeCell ref="E54:G54"/>
    <mergeCell ref="H54:V54"/>
    <mergeCell ref="W54:X54"/>
    <mergeCell ref="Y54:Z54"/>
    <mergeCell ref="AA54:AC54"/>
    <mergeCell ref="AD54:AE54"/>
    <mergeCell ref="B55:D56"/>
    <mergeCell ref="E55:G55"/>
    <mergeCell ref="H55:V55"/>
    <mergeCell ref="W55:Z55"/>
    <mergeCell ref="AA55:AE55"/>
    <mergeCell ref="E56:G56"/>
    <mergeCell ref="H56:V56"/>
    <mergeCell ref="W56:Z56"/>
    <mergeCell ref="AA56:AC56"/>
    <mergeCell ref="AD56:AE56"/>
    <mergeCell ref="A57:AE57"/>
    <mergeCell ref="A58:A60"/>
    <mergeCell ref="B58:D58"/>
    <mergeCell ref="E58:G58"/>
    <mergeCell ref="H58:V58"/>
    <mergeCell ref="W58:X58"/>
    <mergeCell ref="Y58:Z58"/>
    <mergeCell ref="AA58:AC58"/>
    <mergeCell ref="AD58:AE58"/>
    <mergeCell ref="B59:D60"/>
    <mergeCell ref="E59:G59"/>
    <mergeCell ref="H59:V59"/>
    <mergeCell ref="W59:Z59"/>
    <mergeCell ref="AA59:AE59"/>
    <mergeCell ref="E60:G60"/>
    <mergeCell ref="H60:V60"/>
    <mergeCell ref="W60:Z60"/>
    <mergeCell ref="AA60:AC60"/>
    <mergeCell ref="AD60:AE60"/>
    <mergeCell ref="E65:G65"/>
    <mergeCell ref="H65:V65"/>
    <mergeCell ref="W65:Z65"/>
    <mergeCell ref="E66:G66"/>
    <mergeCell ref="H66:V66"/>
    <mergeCell ref="W66:Z66"/>
    <mergeCell ref="B63:AE63"/>
    <mergeCell ref="A64:A66"/>
    <mergeCell ref="B64:D64"/>
    <mergeCell ref="E64:G64"/>
    <mergeCell ref="H64:V64"/>
    <mergeCell ref="W64:X64"/>
    <mergeCell ref="Y64:Z64"/>
    <mergeCell ref="AA64:AC64"/>
    <mergeCell ref="AD64:AE64"/>
    <mergeCell ref="B65:D66"/>
    <mergeCell ref="AA66:AC66"/>
    <mergeCell ref="AD66:AE66"/>
    <mergeCell ref="A67:AE67"/>
    <mergeCell ref="A68:A70"/>
    <mergeCell ref="B68:D68"/>
    <mergeCell ref="E68:G68"/>
    <mergeCell ref="H68:V68"/>
    <mergeCell ref="W68:X68"/>
    <mergeCell ref="Y68:Z68"/>
    <mergeCell ref="AA68:AC68"/>
    <mergeCell ref="AD68:AE68"/>
    <mergeCell ref="B69:D70"/>
    <mergeCell ref="E69:G69"/>
    <mergeCell ref="H69:V69"/>
    <mergeCell ref="W69:Z69"/>
    <mergeCell ref="E70:G70"/>
    <mergeCell ref="H70:V70"/>
    <mergeCell ref="W70:Z70"/>
    <mergeCell ref="AA70:AC70"/>
    <mergeCell ref="AD70:AE70"/>
    <mergeCell ref="E73:G73"/>
    <mergeCell ref="H73:V73"/>
    <mergeCell ref="W73:Z73"/>
    <mergeCell ref="E74:G74"/>
    <mergeCell ref="H74:V74"/>
    <mergeCell ref="W74:Z74"/>
    <mergeCell ref="A71:AE71"/>
    <mergeCell ref="A72:A74"/>
    <mergeCell ref="B72:D72"/>
    <mergeCell ref="E72:G72"/>
    <mergeCell ref="H72:V72"/>
    <mergeCell ref="W72:X72"/>
    <mergeCell ref="Y72:Z72"/>
    <mergeCell ref="AA72:AC72"/>
    <mergeCell ref="AD72:AE72"/>
    <mergeCell ref="B73:D74"/>
    <mergeCell ref="AA74:AC74"/>
    <mergeCell ref="AD74:AE74"/>
    <mergeCell ref="A75:AE75"/>
    <mergeCell ref="A76:A78"/>
    <mergeCell ref="B76:D76"/>
    <mergeCell ref="E76:G76"/>
    <mergeCell ref="H76:V76"/>
    <mergeCell ref="W76:X76"/>
    <mergeCell ref="Y76:Z76"/>
    <mergeCell ref="AA76:AC76"/>
    <mergeCell ref="AD76:AE76"/>
    <mergeCell ref="B77:D78"/>
    <mergeCell ref="E77:G77"/>
    <mergeCell ref="H77:V77"/>
    <mergeCell ref="W77:Z77"/>
    <mergeCell ref="E78:G78"/>
    <mergeCell ref="H78:V78"/>
    <mergeCell ref="W78:Z78"/>
    <mergeCell ref="AA78:AC78"/>
    <mergeCell ref="AD78:AE78"/>
    <mergeCell ref="E81:G81"/>
    <mergeCell ref="H81:V81"/>
    <mergeCell ref="W81:Z81"/>
    <mergeCell ref="E82:G82"/>
    <mergeCell ref="H82:V82"/>
    <mergeCell ref="W82:Z82"/>
    <mergeCell ref="A79:AE79"/>
    <mergeCell ref="A80:A82"/>
    <mergeCell ref="B80:D80"/>
    <mergeCell ref="E80:G80"/>
    <mergeCell ref="H80:V80"/>
    <mergeCell ref="W80:X80"/>
    <mergeCell ref="Y80:Z80"/>
    <mergeCell ref="AA80:AC80"/>
    <mergeCell ref="AD80:AE80"/>
    <mergeCell ref="B81:D82"/>
    <mergeCell ref="AA82:AC82"/>
    <mergeCell ref="AD82:AE82"/>
    <mergeCell ref="A83:AE83"/>
    <mergeCell ref="A84:A86"/>
    <mergeCell ref="B84:D84"/>
    <mergeCell ref="E84:G84"/>
    <mergeCell ref="H84:V84"/>
    <mergeCell ref="W84:X84"/>
    <mergeCell ref="Y84:Z84"/>
    <mergeCell ref="AA84:AC84"/>
    <mergeCell ref="AD84:AE84"/>
    <mergeCell ref="B85:D86"/>
    <mergeCell ref="E85:G85"/>
    <mergeCell ref="H85:V85"/>
    <mergeCell ref="W85:Z85"/>
    <mergeCell ref="E86:G86"/>
    <mergeCell ref="H86:V86"/>
    <mergeCell ref="W86:Z86"/>
    <mergeCell ref="AA86:AC86"/>
    <mergeCell ref="AD86:AE86"/>
    <mergeCell ref="A87:AE87"/>
    <mergeCell ref="A88:A90"/>
    <mergeCell ref="B88:D88"/>
    <mergeCell ref="E88:G88"/>
    <mergeCell ref="H88:V88"/>
    <mergeCell ref="W88:X88"/>
    <mergeCell ref="Y88:Z88"/>
    <mergeCell ref="AA88:AC88"/>
    <mergeCell ref="AD88:AE88"/>
    <mergeCell ref="B89:D90"/>
    <mergeCell ref="E92:G92"/>
    <mergeCell ref="H92:V92"/>
    <mergeCell ref="W92:X92"/>
    <mergeCell ref="Y92:Z92"/>
    <mergeCell ref="AA92:AC92"/>
    <mergeCell ref="E89:G89"/>
    <mergeCell ref="H89:V89"/>
    <mergeCell ref="W89:Z89"/>
    <mergeCell ref="E90:G90"/>
    <mergeCell ref="H90:V90"/>
    <mergeCell ref="W90:Z90"/>
    <mergeCell ref="J103:K103"/>
    <mergeCell ref="W103:AD103"/>
    <mergeCell ref="AH2:AM6"/>
    <mergeCell ref="F98:G98"/>
    <mergeCell ref="J98:K98"/>
    <mergeCell ref="B99:D99"/>
    <mergeCell ref="K99:L99"/>
    <mergeCell ref="J101:K101"/>
    <mergeCell ref="W101:AD101"/>
    <mergeCell ref="AD92:AE92"/>
    <mergeCell ref="B93:D94"/>
    <mergeCell ref="E93:G93"/>
    <mergeCell ref="H93:V93"/>
    <mergeCell ref="W93:Z93"/>
    <mergeCell ref="E94:G94"/>
    <mergeCell ref="H94:V94"/>
    <mergeCell ref="W94:Z94"/>
    <mergeCell ref="AA94:AC94"/>
    <mergeCell ref="AD94:AE94"/>
    <mergeCell ref="AA90:AC90"/>
    <mergeCell ref="AD90:AE90"/>
    <mergeCell ref="A91:AE91"/>
    <mergeCell ref="A92:A94"/>
    <mergeCell ref="B92:D92"/>
  </mergeCells>
  <phoneticPr fontId="1"/>
  <conditionalFormatting sqref="C5:D5 V2 X2 H30 N6">
    <cfRule type="containsBlanks" dxfId="259" priority="132">
      <formula>LEN(TRIM(C2))=0</formula>
    </cfRule>
  </conditionalFormatting>
  <conditionalFormatting sqref="F5">
    <cfRule type="containsBlanks" dxfId="258" priority="131">
      <formula>LEN(TRIM(F5))=0</formula>
    </cfRule>
  </conditionalFormatting>
  <conditionalFormatting sqref="C6:J6">
    <cfRule type="containsBlanks" dxfId="257" priority="130">
      <formula>LEN(TRIM(C6))=0</formula>
    </cfRule>
  </conditionalFormatting>
  <conditionalFormatting sqref="E7:O7">
    <cfRule type="containsBlanks" dxfId="256" priority="129">
      <formula>LEN(TRIM(E7))=0</formula>
    </cfRule>
  </conditionalFormatting>
  <conditionalFormatting sqref="G10:H10">
    <cfRule type="cellIs" dxfId="255" priority="122" operator="equal">
      <formula>"▼選択"</formula>
    </cfRule>
  </conditionalFormatting>
  <conditionalFormatting sqref="E8:F8">
    <cfRule type="containsBlanks" dxfId="254" priority="128">
      <formula>LEN(TRIM(E8))=0</formula>
    </cfRule>
  </conditionalFormatting>
  <conditionalFormatting sqref="H8:I8">
    <cfRule type="containsBlanks" dxfId="253" priority="127">
      <formula>LEN(TRIM(H8))=0</formula>
    </cfRule>
  </conditionalFormatting>
  <conditionalFormatting sqref="K8">
    <cfRule type="containsBlanks" dxfId="252" priority="126">
      <formula>LEN(TRIM(K8))=0</formula>
    </cfRule>
  </conditionalFormatting>
  <conditionalFormatting sqref="R8">
    <cfRule type="containsBlanks" dxfId="251" priority="125">
      <formula>LEN(TRIM(R8))=0</formula>
    </cfRule>
  </conditionalFormatting>
  <conditionalFormatting sqref="U8">
    <cfRule type="containsBlanks" dxfId="250" priority="124">
      <formula>LEN(TRIM(U8))=0</formula>
    </cfRule>
  </conditionalFormatting>
  <conditionalFormatting sqref="J11">
    <cfRule type="containsBlanks" dxfId="249" priority="123">
      <formula>LEN(TRIM(J11))=0</formula>
    </cfRule>
  </conditionalFormatting>
  <conditionalFormatting sqref="J9">
    <cfRule type="cellIs" dxfId="248" priority="121" operator="equal">
      <formula>"▼選択"</formula>
    </cfRule>
  </conditionalFormatting>
  <conditionalFormatting sqref="G11:H11">
    <cfRule type="cellIs" dxfId="247" priority="120" operator="equal">
      <formula>"▼選択"</formula>
    </cfRule>
  </conditionalFormatting>
  <conditionalFormatting sqref="X5:AA5">
    <cfRule type="containsBlanks" dxfId="246" priority="117">
      <formula>LEN(TRIM(X5))=0</formula>
    </cfRule>
  </conditionalFormatting>
  <conditionalFormatting sqref="N8">
    <cfRule type="containsBlanks" dxfId="245" priority="119">
      <formula>LEN(TRIM(N8))=0</formula>
    </cfRule>
  </conditionalFormatting>
  <conditionalFormatting sqref="L5">
    <cfRule type="containsBlanks" dxfId="244" priority="118">
      <formula>LEN(TRIM(L5))=0</formula>
    </cfRule>
  </conditionalFormatting>
  <conditionalFormatting sqref="F98:G98 F99 B99:D99 H99 J98:K98 K99:L99 N99 P99 O101 M101 J101:K101 J103:K103 M103 O103 W101:AD101 W103:AD103">
    <cfRule type="cellIs" dxfId="243" priority="116" operator="equal">
      <formula>""</formula>
    </cfRule>
  </conditionalFormatting>
  <conditionalFormatting sqref="B31">
    <cfRule type="containsText" dxfId="242" priority="115" operator="containsText" text="▼認定先分野選択">
      <formula>NOT(ISERROR(SEARCH("▼認定先分野選択",B31)))</formula>
    </cfRule>
  </conditionalFormatting>
  <conditionalFormatting sqref="S7">
    <cfRule type="containsBlanks" dxfId="241" priority="102">
      <formula>LEN(TRIM(S7))=0</formula>
    </cfRule>
  </conditionalFormatting>
  <conditionalFormatting sqref="H58">
    <cfRule type="containsBlanks" dxfId="240" priority="64">
      <formula>LEN(TRIM(H58))=0</formula>
    </cfRule>
  </conditionalFormatting>
  <conditionalFormatting sqref="H80">
    <cfRule type="containsBlanks" dxfId="239" priority="38">
      <formula>LEN(TRIM(H80))=0</formula>
    </cfRule>
  </conditionalFormatting>
  <conditionalFormatting sqref="B81">
    <cfRule type="containsText" dxfId="238" priority="37" operator="containsText" text="▼認定先分野選択">
      <formula>NOT(ISERROR(SEARCH("▼認定先分野選択",B81)))</formula>
    </cfRule>
  </conditionalFormatting>
  <conditionalFormatting sqref="Y30">
    <cfRule type="containsBlanks" dxfId="237" priority="114">
      <formula>LEN(TRIM(Y30))=0</formula>
    </cfRule>
  </conditionalFormatting>
  <conditionalFormatting sqref="AD30">
    <cfRule type="containsBlanks" dxfId="236" priority="113">
      <formula>LEN(TRIM(AD30))=0</formula>
    </cfRule>
  </conditionalFormatting>
  <conditionalFormatting sqref="AA32">
    <cfRule type="containsBlanks" dxfId="235" priority="112">
      <formula>LEN(TRIM(AA32))=0</formula>
    </cfRule>
  </conditionalFormatting>
  <conditionalFormatting sqref="H65">
    <cfRule type="containsText" dxfId="234" priority="99" operator="containsText" text="▼認定先分野選択">
      <formula>NOT(ISERROR(SEARCH("▼認定先分野選択",H65)))</formula>
    </cfRule>
  </conditionalFormatting>
  <conditionalFormatting sqref="H31">
    <cfRule type="containsText" dxfId="233" priority="111" operator="containsText" text="▼認定先分野選択">
      <formula>NOT(ISERROR(SEARCH("▼認定先分野選択",H31)))</formula>
    </cfRule>
  </conditionalFormatting>
  <conditionalFormatting sqref="Z2">
    <cfRule type="containsBlanks" dxfId="232" priority="110">
      <formula>LEN(TRIM(Z2))=0</formula>
    </cfRule>
  </conditionalFormatting>
  <conditionalFormatting sqref="AB2">
    <cfRule type="containsBlanks" dxfId="231" priority="109">
      <formula>LEN(TRIM(AB2))=0</formula>
    </cfRule>
  </conditionalFormatting>
  <conditionalFormatting sqref="Y2">
    <cfRule type="containsBlanks" dxfId="230" priority="108">
      <formula>LEN(TRIM(Y2))=0</formula>
    </cfRule>
  </conditionalFormatting>
  <conditionalFormatting sqref="AA2">
    <cfRule type="containsBlanks" dxfId="229" priority="107">
      <formula>LEN(TRIM(AA2))=0</formula>
    </cfRule>
  </conditionalFormatting>
  <conditionalFormatting sqref="H76">
    <cfRule type="containsBlanks" dxfId="228" priority="44">
      <formula>LEN(TRIM(H76))=0</formula>
    </cfRule>
  </conditionalFormatting>
  <conditionalFormatting sqref="B77">
    <cfRule type="containsText" dxfId="227" priority="43" operator="containsText" text="▼認定先分野選択">
      <formula>NOT(ISERROR(SEARCH("▼認定先分野選択",B77)))</formula>
    </cfRule>
  </conditionalFormatting>
  <conditionalFormatting sqref="H35">
    <cfRule type="containsText" dxfId="226" priority="90" operator="containsText" text="▼認定先分野選択">
      <formula>NOT(ISERROR(SEARCH("▼認定先分野選択",H35)))</formula>
    </cfRule>
  </conditionalFormatting>
  <conditionalFormatting sqref="H38">
    <cfRule type="containsBlanks" dxfId="225" priority="89">
      <formula>LEN(TRIM(H38))=0</formula>
    </cfRule>
  </conditionalFormatting>
  <conditionalFormatting sqref="Y38">
    <cfRule type="containsBlanks" dxfId="224" priority="87">
      <formula>LEN(TRIM(Y38))=0</formula>
    </cfRule>
  </conditionalFormatting>
  <conditionalFormatting sqref="S5">
    <cfRule type="containsBlanks" dxfId="223" priority="106">
      <formula>LEN(TRIM(S5))=0</formula>
    </cfRule>
  </conditionalFormatting>
  <conditionalFormatting sqref="S5:U5">
    <cfRule type="cellIs" dxfId="222" priority="105" operator="equal">
      <formula>"▼選択"</formula>
    </cfRule>
  </conditionalFormatting>
  <conditionalFormatting sqref="Z8">
    <cfRule type="cellIs" dxfId="221" priority="104" operator="equal">
      <formula>"▼選択"</formula>
    </cfRule>
  </conditionalFormatting>
  <conditionalFormatting sqref="AB10">
    <cfRule type="containsBlanks" dxfId="220" priority="103">
      <formula>LEN(TRIM(AB10))=0</formula>
    </cfRule>
  </conditionalFormatting>
  <conditionalFormatting sqref="Y54">
    <cfRule type="containsBlanks" dxfId="219" priority="67">
      <formula>LEN(TRIM(Y54))=0</formula>
    </cfRule>
  </conditionalFormatting>
  <conditionalFormatting sqref="H66">
    <cfRule type="containsBlanks" dxfId="218" priority="98">
      <formula>LEN(TRIM(H66))=0</formula>
    </cfRule>
  </conditionalFormatting>
  <conditionalFormatting sqref="H81">
    <cfRule type="containsText" dxfId="217" priority="36" operator="containsText" text="▼認定先分野選択">
      <formula>NOT(ISERROR(SEARCH("▼認定先分野選択",H81)))</formula>
    </cfRule>
  </conditionalFormatting>
  <conditionalFormatting sqref="H64">
    <cfRule type="containsBlanks" dxfId="216" priority="101">
      <formula>LEN(TRIM(H64))=0</formula>
    </cfRule>
  </conditionalFormatting>
  <conditionalFormatting sqref="B65">
    <cfRule type="containsText" dxfId="215" priority="100" operator="containsText" text="▼認定先分野選択">
      <formula>NOT(ISERROR(SEARCH("▼認定先分野選択",B65)))</formula>
    </cfRule>
  </conditionalFormatting>
  <conditionalFormatting sqref="AD58">
    <cfRule type="containsBlanks" dxfId="214" priority="61">
      <formula>LEN(TRIM(AD58))=0</formula>
    </cfRule>
  </conditionalFormatting>
  <conditionalFormatting sqref="AC93 AC89 AC85 AC81 AC77 AC73">
    <cfRule type="containsBlanks" dxfId="213" priority="8">
      <formula>LEN(TRIM(AC73))=0</formula>
    </cfRule>
  </conditionalFormatting>
  <conditionalFormatting sqref="AE65">
    <cfRule type="containsBlanks" dxfId="212" priority="57">
      <formula>LEN(TRIM(AE65))=0</formula>
    </cfRule>
  </conditionalFormatting>
  <conditionalFormatting sqref="AA60 AA56 AA52 AA48 AA44 AA40">
    <cfRule type="containsBlanks" dxfId="211" priority="5">
      <formula>LEN(TRIM(AA40))=0</formula>
    </cfRule>
  </conditionalFormatting>
  <conditionalFormatting sqref="Y64">
    <cfRule type="containsBlanks" dxfId="210" priority="97">
      <formula>LEN(TRIM(Y64))=0</formula>
    </cfRule>
  </conditionalFormatting>
  <conditionalFormatting sqref="AD64">
    <cfRule type="containsBlanks" dxfId="209" priority="96">
      <formula>LEN(TRIM(AD64))=0</formula>
    </cfRule>
  </conditionalFormatting>
  <conditionalFormatting sqref="AA66">
    <cfRule type="containsBlanks" dxfId="208" priority="95">
      <formula>LEN(TRIM(AA66))=0</formula>
    </cfRule>
  </conditionalFormatting>
  <conditionalFormatting sqref="H34">
    <cfRule type="containsBlanks" dxfId="207" priority="94">
      <formula>LEN(TRIM(H34))=0</formula>
    </cfRule>
  </conditionalFormatting>
  <conditionalFormatting sqref="B35">
    <cfRule type="containsText" dxfId="206" priority="93" operator="containsText" text="▼認定先分野選択">
      <formula>NOT(ISERROR(SEARCH("▼認定先分野選択",B35)))</formula>
    </cfRule>
  </conditionalFormatting>
  <conditionalFormatting sqref="Y34">
    <cfRule type="containsBlanks" dxfId="205" priority="92">
      <formula>LEN(TRIM(Y34))=0</formula>
    </cfRule>
  </conditionalFormatting>
  <conditionalFormatting sqref="AD34">
    <cfRule type="containsBlanks" dxfId="204" priority="91">
      <formula>LEN(TRIM(AD34))=0</formula>
    </cfRule>
  </conditionalFormatting>
  <conditionalFormatting sqref="B39">
    <cfRule type="containsText" dxfId="203" priority="88" operator="containsText" text="▼認定先分野選択">
      <formula>NOT(ISERROR(SEARCH("▼認定先分野選択",B39)))</formula>
    </cfRule>
  </conditionalFormatting>
  <conditionalFormatting sqref="H86">
    <cfRule type="containsBlanks" dxfId="202" priority="29">
      <formula>LEN(TRIM(H86))=0</formula>
    </cfRule>
  </conditionalFormatting>
  <conditionalFormatting sqref="AD38">
    <cfRule type="containsBlanks" dxfId="201" priority="86">
      <formula>LEN(TRIM(AD38))=0</formula>
    </cfRule>
  </conditionalFormatting>
  <conditionalFormatting sqref="H39">
    <cfRule type="containsText" dxfId="200" priority="85" operator="containsText" text="▼認定先分野選択">
      <formula>NOT(ISERROR(SEARCH("▼認定先分野選択",H39)))</formula>
    </cfRule>
  </conditionalFormatting>
  <conditionalFormatting sqref="H42">
    <cfRule type="containsBlanks" dxfId="199" priority="84">
      <formula>LEN(TRIM(H42))=0</formula>
    </cfRule>
  </conditionalFormatting>
  <conditionalFormatting sqref="B43">
    <cfRule type="containsText" dxfId="198" priority="83" operator="containsText" text="▼認定先分野選択">
      <formula>NOT(ISERROR(SEARCH("▼認定先分野選択",B43)))</formula>
    </cfRule>
  </conditionalFormatting>
  <conditionalFormatting sqref="Y42">
    <cfRule type="containsBlanks" dxfId="197" priority="82">
      <formula>LEN(TRIM(Y42))=0</formula>
    </cfRule>
  </conditionalFormatting>
  <conditionalFormatting sqref="AD42">
    <cfRule type="containsBlanks" dxfId="196" priority="81">
      <formula>LEN(TRIM(AD42))=0</formula>
    </cfRule>
  </conditionalFormatting>
  <conditionalFormatting sqref="H43">
    <cfRule type="containsText" dxfId="195" priority="80" operator="containsText" text="▼認定先分野選択">
      <formula>NOT(ISERROR(SEARCH("▼認定先分野選択",H43)))</formula>
    </cfRule>
  </conditionalFormatting>
  <conditionalFormatting sqref="H46">
    <cfRule type="containsBlanks" dxfId="194" priority="79">
      <formula>LEN(TRIM(H46))=0</formula>
    </cfRule>
  </conditionalFormatting>
  <conditionalFormatting sqref="B47">
    <cfRule type="containsText" dxfId="193" priority="78" operator="containsText" text="▼認定先分野選択">
      <formula>NOT(ISERROR(SEARCH("▼認定先分野選択",B47)))</formula>
    </cfRule>
  </conditionalFormatting>
  <conditionalFormatting sqref="Y46">
    <cfRule type="containsBlanks" dxfId="192" priority="77">
      <formula>LEN(TRIM(Y46))=0</formula>
    </cfRule>
  </conditionalFormatting>
  <conditionalFormatting sqref="AD46">
    <cfRule type="containsBlanks" dxfId="191" priority="76">
      <formula>LEN(TRIM(AD46))=0</formula>
    </cfRule>
  </conditionalFormatting>
  <conditionalFormatting sqref="H47">
    <cfRule type="containsText" dxfId="190" priority="75" operator="containsText" text="▼認定先分野選択">
      <formula>NOT(ISERROR(SEARCH("▼認定先分野選択",H47)))</formula>
    </cfRule>
  </conditionalFormatting>
  <conditionalFormatting sqref="H50">
    <cfRule type="containsBlanks" dxfId="189" priority="74">
      <formula>LEN(TRIM(H50))=0</formula>
    </cfRule>
  </conditionalFormatting>
  <conditionalFormatting sqref="B51">
    <cfRule type="containsText" dxfId="188" priority="73" operator="containsText" text="▼認定先分野選択">
      <formula>NOT(ISERROR(SEARCH("▼認定先分野選択",B51)))</formula>
    </cfRule>
  </conditionalFormatting>
  <conditionalFormatting sqref="Y50">
    <cfRule type="containsBlanks" dxfId="187" priority="72">
      <formula>LEN(TRIM(Y50))=0</formula>
    </cfRule>
  </conditionalFormatting>
  <conditionalFormatting sqref="AD50">
    <cfRule type="containsBlanks" dxfId="186" priority="71">
      <formula>LEN(TRIM(AD50))=0</formula>
    </cfRule>
  </conditionalFormatting>
  <conditionalFormatting sqref="H51">
    <cfRule type="containsText" dxfId="185" priority="70" operator="containsText" text="▼認定先分野選択">
      <formula>NOT(ISERROR(SEARCH("▼認定先分野選択",H51)))</formula>
    </cfRule>
  </conditionalFormatting>
  <conditionalFormatting sqref="H54">
    <cfRule type="containsBlanks" dxfId="184" priority="69">
      <formula>LEN(TRIM(H54))=0</formula>
    </cfRule>
  </conditionalFormatting>
  <conditionalFormatting sqref="B55">
    <cfRule type="containsText" dxfId="183" priority="68" operator="containsText" text="▼認定先分野選択">
      <formula>NOT(ISERROR(SEARCH("▼認定先分野選択",B55)))</formula>
    </cfRule>
  </conditionalFormatting>
  <conditionalFormatting sqref="AD54">
    <cfRule type="containsBlanks" dxfId="182" priority="66">
      <formula>LEN(TRIM(AD54))=0</formula>
    </cfRule>
  </conditionalFormatting>
  <conditionalFormatting sqref="H55">
    <cfRule type="containsText" dxfId="181" priority="65" operator="containsText" text="▼認定先分野選択">
      <formula>NOT(ISERROR(SEARCH("▼認定先分野選択",H55)))</formula>
    </cfRule>
  </conditionalFormatting>
  <conditionalFormatting sqref="B59">
    <cfRule type="containsText" dxfId="180" priority="63" operator="containsText" text="▼認定先分野選択">
      <formula>NOT(ISERROR(SEARCH("▼認定先分野選択",B59)))</formula>
    </cfRule>
  </conditionalFormatting>
  <conditionalFormatting sqref="Y58">
    <cfRule type="containsBlanks" dxfId="179" priority="62">
      <formula>LEN(TRIM(Y58))=0</formula>
    </cfRule>
  </conditionalFormatting>
  <conditionalFormatting sqref="AA94 AA90 AA86 AA82 AA78 AA74">
    <cfRule type="containsBlanks" dxfId="178" priority="10">
      <formula>LEN(TRIM(AA74))=0</formula>
    </cfRule>
  </conditionalFormatting>
  <conditionalFormatting sqref="AA93 AA89 AA85 AA81 AA77 AA73">
    <cfRule type="containsBlanks" dxfId="177" priority="9">
      <formula>LEN(TRIM(AA73))=0</formula>
    </cfRule>
  </conditionalFormatting>
  <conditionalFormatting sqref="H59">
    <cfRule type="containsText" dxfId="176" priority="60" operator="containsText" text="▼認定先分野選択">
      <formula>NOT(ISERROR(SEARCH("▼認定先分野選択",H59)))</formula>
    </cfRule>
  </conditionalFormatting>
  <conditionalFormatting sqref="AA65">
    <cfRule type="containsBlanks" dxfId="175" priority="59">
      <formula>LEN(TRIM(AA65))=0</formula>
    </cfRule>
  </conditionalFormatting>
  <conditionalFormatting sqref="AC65">
    <cfRule type="containsBlanks" dxfId="174" priority="58">
      <formula>LEN(TRIM(AC65))=0</formula>
    </cfRule>
  </conditionalFormatting>
  <conditionalFormatting sqref="H69">
    <cfRule type="containsText" dxfId="173" priority="54" operator="containsText" text="▼認定先分野選択">
      <formula>NOT(ISERROR(SEARCH("▼認定先分野選択",H69)))</formula>
    </cfRule>
  </conditionalFormatting>
  <conditionalFormatting sqref="H70">
    <cfRule type="containsBlanks" dxfId="172" priority="53">
      <formula>LEN(TRIM(H70))=0</formula>
    </cfRule>
  </conditionalFormatting>
  <conditionalFormatting sqref="H68">
    <cfRule type="containsBlanks" dxfId="171" priority="56">
      <formula>LEN(TRIM(H68))=0</formula>
    </cfRule>
  </conditionalFormatting>
  <conditionalFormatting sqref="B69">
    <cfRule type="containsText" dxfId="170" priority="55" operator="containsText" text="▼認定先分野選択">
      <formula>NOT(ISERROR(SEARCH("▼認定先分野選択",B69)))</formula>
    </cfRule>
  </conditionalFormatting>
  <conditionalFormatting sqref="Y68">
    <cfRule type="containsBlanks" dxfId="169" priority="52">
      <formula>LEN(TRIM(Y68))=0</formula>
    </cfRule>
  </conditionalFormatting>
  <conditionalFormatting sqref="AD68">
    <cfRule type="containsBlanks" dxfId="168" priority="51">
      <formula>LEN(TRIM(AD68))=0</formula>
    </cfRule>
  </conditionalFormatting>
  <conditionalFormatting sqref="H73">
    <cfRule type="containsText" dxfId="167" priority="48" operator="containsText" text="▼認定先分野選択">
      <formula>NOT(ISERROR(SEARCH("▼認定先分野選択",H73)))</formula>
    </cfRule>
  </conditionalFormatting>
  <conditionalFormatting sqref="H74">
    <cfRule type="containsBlanks" dxfId="166" priority="47">
      <formula>LEN(TRIM(H74))=0</formula>
    </cfRule>
  </conditionalFormatting>
  <conditionalFormatting sqref="H72">
    <cfRule type="containsBlanks" dxfId="165" priority="50">
      <formula>LEN(TRIM(H72))=0</formula>
    </cfRule>
  </conditionalFormatting>
  <conditionalFormatting sqref="B73">
    <cfRule type="containsText" dxfId="164" priority="49" operator="containsText" text="▼認定先分野選択">
      <formula>NOT(ISERROR(SEARCH("▼認定先分野選択",B73)))</formula>
    </cfRule>
  </conditionalFormatting>
  <conditionalFormatting sqref="AD76">
    <cfRule type="containsBlanks" dxfId="163" priority="39">
      <formula>LEN(TRIM(AD76))=0</formula>
    </cfRule>
  </conditionalFormatting>
  <conditionalFormatting sqref="Y72">
    <cfRule type="containsBlanks" dxfId="162" priority="46">
      <formula>LEN(TRIM(Y72))=0</formula>
    </cfRule>
  </conditionalFormatting>
  <conditionalFormatting sqref="AD72">
    <cfRule type="containsBlanks" dxfId="161" priority="45">
      <formula>LEN(TRIM(AD72))=0</formula>
    </cfRule>
  </conditionalFormatting>
  <conditionalFormatting sqref="H78">
    <cfRule type="containsBlanks" dxfId="160" priority="41">
      <formula>LEN(TRIM(H78))=0</formula>
    </cfRule>
  </conditionalFormatting>
  <conditionalFormatting sqref="Y76">
    <cfRule type="containsBlanks" dxfId="159" priority="40">
      <formula>LEN(TRIM(Y76))=0</formula>
    </cfRule>
  </conditionalFormatting>
  <conditionalFormatting sqref="H77">
    <cfRule type="containsText" dxfId="158" priority="42" operator="containsText" text="▼認定先分野選択">
      <formula>NOT(ISERROR(SEARCH("▼認定先分野選択",H77)))</formula>
    </cfRule>
  </conditionalFormatting>
  <conditionalFormatting sqref="H82">
    <cfRule type="containsBlanks" dxfId="157" priority="35">
      <formula>LEN(TRIM(H82))=0</formula>
    </cfRule>
  </conditionalFormatting>
  <conditionalFormatting sqref="Y80">
    <cfRule type="containsBlanks" dxfId="156" priority="34">
      <formula>LEN(TRIM(Y80))=0</formula>
    </cfRule>
  </conditionalFormatting>
  <conditionalFormatting sqref="AD80">
    <cfRule type="containsBlanks" dxfId="155" priority="33">
      <formula>LEN(TRIM(AD80))=0</formula>
    </cfRule>
  </conditionalFormatting>
  <conditionalFormatting sqref="H84">
    <cfRule type="containsBlanks" dxfId="154" priority="32">
      <formula>LEN(TRIM(H84))=0</formula>
    </cfRule>
  </conditionalFormatting>
  <conditionalFormatting sqref="H85">
    <cfRule type="containsText" dxfId="153" priority="30" operator="containsText" text="▼認定先分野選択">
      <formula>NOT(ISERROR(SEARCH("▼認定先分野選択",H85)))</formula>
    </cfRule>
  </conditionalFormatting>
  <conditionalFormatting sqref="B85">
    <cfRule type="containsText" dxfId="152" priority="31" operator="containsText" text="▼認定先分野選択">
      <formula>NOT(ISERROR(SEARCH("▼認定先分野選択",B85)))</formula>
    </cfRule>
  </conditionalFormatting>
  <conditionalFormatting sqref="Y84">
    <cfRule type="containsBlanks" dxfId="151" priority="28">
      <formula>LEN(TRIM(Y84))=0</formula>
    </cfRule>
  </conditionalFormatting>
  <conditionalFormatting sqref="AD84">
    <cfRule type="containsBlanks" dxfId="150" priority="27">
      <formula>LEN(TRIM(AD84))=0</formula>
    </cfRule>
  </conditionalFormatting>
  <conditionalFormatting sqref="H88">
    <cfRule type="containsBlanks" dxfId="149" priority="26">
      <formula>LEN(TRIM(H88))=0</formula>
    </cfRule>
  </conditionalFormatting>
  <conditionalFormatting sqref="H89">
    <cfRule type="containsText" dxfId="148" priority="24" operator="containsText" text="▼認定先分野選択">
      <formula>NOT(ISERROR(SEARCH("▼認定先分野選択",H89)))</formula>
    </cfRule>
  </conditionalFormatting>
  <conditionalFormatting sqref="H90">
    <cfRule type="containsBlanks" dxfId="147" priority="23">
      <formula>LEN(TRIM(H90))=0</formula>
    </cfRule>
  </conditionalFormatting>
  <conditionalFormatting sqref="B89">
    <cfRule type="containsText" dxfId="146" priority="25" operator="containsText" text="▼認定先分野選択">
      <formula>NOT(ISERROR(SEARCH("▼認定先分野選択",B89)))</formula>
    </cfRule>
  </conditionalFormatting>
  <conditionalFormatting sqref="Y88">
    <cfRule type="containsBlanks" dxfId="145" priority="22">
      <formula>LEN(TRIM(Y88))=0</formula>
    </cfRule>
  </conditionalFormatting>
  <conditionalFormatting sqref="AD88">
    <cfRule type="containsBlanks" dxfId="144" priority="21">
      <formula>LEN(TRIM(AD88))=0</formula>
    </cfRule>
  </conditionalFormatting>
  <conditionalFormatting sqref="H92">
    <cfRule type="containsBlanks" dxfId="143" priority="20">
      <formula>LEN(TRIM(H92))=0</formula>
    </cfRule>
  </conditionalFormatting>
  <conditionalFormatting sqref="H93">
    <cfRule type="containsText" dxfId="142" priority="18" operator="containsText" text="▼認定先分野選択">
      <formula>NOT(ISERROR(SEARCH("▼認定先分野選択",H93)))</formula>
    </cfRule>
  </conditionalFormatting>
  <conditionalFormatting sqref="H94">
    <cfRule type="containsBlanks" dxfId="141" priority="17">
      <formula>LEN(TRIM(H94))=0</formula>
    </cfRule>
  </conditionalFormatting>
  <conditionalFormatting sqref="B93">
    <cfRule type="containsText" dxfId="140" priority="19" operator="containsText" text="▼認定先分野選択">
      <formula>NOT(ISERROR(SEARCH("▼認定先分野選択",B93)))</formula>
    </cfRule>
  </conditionalFormatting>
  <conditionalFormatting sqref="AA69">
    <cfRule type="containsBlanks" dxfId="139" priority="13">
      <formula>LEN(TRIM(AA69))=0</formula>
    </cfRule>
  </conditionalFormatting>
  <conditionalFormatting sqref="Y92">
    <cfRule type="containsBlanks" dxfId="138" priority="16">
      <formula>LEN(TRIM(Y92))=0</formula>
    </cfRule>
  </conditionalFormatting>
  <conditionalFormatting sqref="AD92">
    <cfRule type="containsBlanks" dxfId="137" priority="15">
      <formula>LEN(TRIM(AD92))=0</formula>
    </cfRule>
  </conditionalFormatting>
  <conditionalFormatting sqref="AA70">
    <cfRule type="containsBlanks" dxfId="136" priority="14">
      <formula>LEN(TRIM(AA70))=0</formula>
    </cfRule>
  </conditionalFormatting>
  <conditionalFormatting sqref="AE69">
    <cfRule type="containsBlanks" dxfId="135" priority="11">
      <formula>LEN(TRIM(AE69))=0</formula>
    </cfRule>
  </conditionalFormatting>
  <conditionalFormatting sqref="AC69">
    <cfRule type="containsBlanks" dxfId="134" priority="12">
      <formula>LEN(TRIM(AC69))=0</formula>
    </cfRule>
  </conditionalFormatting>
  <conditionalFormatting sqref="AE93 AE89 AE85 AE81 AE77 AE73">
    <cfRule type="containsBlanks" dxfId="133" priority="7">
      <formula>LEN(TRIM(AE73))=0</formula>
    </cfRule>
  </conditionalFormatting>
  <conditionalFormatting sqref="AA36">
    <cfRule type="containsBlanks" dxfId="132" priority="6">
      <formula>LEN(TRIM(AA36))=0</formula>
    </cfRule>
  </conditionalFormatting>
  <conditionalFormatting sqref="AF6:AG6">
    <cfRule type="containsBlanks" dxfId="131" priority="4">
      <formula>LEN(TRIM(AF6))=0</formula>
    </cfRule>
  </conditionalFormatting>
  <conditionalFormatting sqref="AF65:AG65">
    <cfRule type="containsBlanks" dxfId="130" priority="3">
      <formula>LEN(TRIM(AF65))=0</formula>
    </cfRule>
  </conditionalFormatting>
  <conditionalFormatting sqref="AF69:AG69">
    <cfRule type="containsBlanks" dxfId="129" priority="2">
      <formula>LEN(TRIM(AF69))=0</formula>
    </cfRule>
  </conditionalFormatting>
  <conditionalFormatting sqref="AF93:AG93 AF89:AG89 AF85:AG85 AF81:AG81 AF77:AG77 AF73:AG73">
    <cfRule type="containsBlanks" dxfId="128" priority="1">
      <formula>LEN(TRIM(AF73))=0</formula>
    </cfRule>
  </conditionalFormatting>
  <hyperlinks>
    <hyperlink ref="F24" r:id="rId1" xr:uid="{958E121A-853B-48B4-A21C-66DE8F9B14AE}"/>
  </hyperlinks>
  <pageMargins left="0.45" right="0.39370078740157483" top="0.35433070866141736" bottom="0.35433070866141736" header="0.31496062992125984" footer="0.31496062992125984"/>
  <pageSetup paperSize="9" fitToHeight="0" orientation="portrait" r:id="rId2"/>
  <rowBreaks count="1" manualBreakCount="1">
    <brk id="71" max="30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88A8ED2-ED85-4E5A-9EC2-FB71A520D537}">
          <x14:formula1>
            <xm:f>ドロップダウンリスト!$B$1:$B$4</xm:f>
          </x14:formula1>
          <xm:sqref>Z8</xm:sqref>
        </x14:dataValidation>
        <x14:dataValidation type="list" allowBlank="1" showInputMessage="1" showErrorMessage="1" xr:uid="{D40D4AF3-1E8A-4098-8BEA-38E675F93AA3}">
          <x14:formula1>
            <xm:f>ドロップダウンリスト!$E$1:$E$3</xm:f>
          </x14:formula1>
          <xm:sqref>S5</xm:sqref>
        </x14:dataValidation>
        <x14:dataValidation type="list" allowBlank="1" showInputMessage="1" showErrorMessage="1" xr:uid="{B8F836F8-809A-4BAF-A4DE-5D6C04E274D7}">
          <x14:formula1>
            <xm:f>ドロップダウンリスト!$A$1:$A$3</xm:f>
          </x14:formula1>
          <xm:sqref>G10:H12</xm:sqref>
        </x14:dataValidation>
        <x14:dataValidation type="list" allowBlank="1" showInputMessage="1" showErrorMessage="1" xr:uid="{8D846AB5-14AC-4D9B-932C-E23247BF512E}">
          <x14:formula1>
            <xm:f>ドロップダウンリスト!$C$1:$C$3</xm:f>
          </x14:formula1>
          <xm:sqref>J9</xm:sqref>
        </x14:dataValidation>
        <x14:dataValidation type="list" allowBlank="1" showInputMessage="1" showErrorMessage="1" xr:uid="{4A91BCBF-6FC2-4AB0-BBA7-D6CB71A13834}">
          <x14:formula1>
            <xm:f>ドロップダウンリスト!$F$1:$F$15</xm:f>
          </x14:formula1>
          <xm:sqref>H31 H55 H51 H35 H39 H43 H47 H59</xm:sqref>
        </x14:dataValidation>
        <x14:dataValidation type="list" allowBlank="1" showInputMessage="1" showErrorMessage="1" xr:uid="{7C45B483-BBD8-42E4-B84E-0D8D2CB65E34}">
          <x14:formula1>
            <xm:f>ドロップダウンリスト!$L$1:$L$6</xm:f>
          </x14:formula1>
          <xm:sqref>H89 H65 H69 H73 H77 H81 H85 H93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D669A-6FB5-417E-B4E3-A4BD45EC8D88}">
  <sheetPr>
    <pageSetUpPr fitToPage="1"/>
  </sheetPr>
  <dimension ref="A1:AI103"/>
  <sheetViews>
    <sheetView view="pageBreakPreview" zoomScale="115" zoomScaleNormal="100" zoomScaleSheetLayoutView="115" workbookViewId="0">
      <selection activeCell="R8" sqref="R8:S8"/>
    </sheetView>
  </sheetViews>
  <sheetFormatPr defaultColWidth="9" defaultRowHeight="13.5" outlineLevelRow="2"/>
  <cols>
    <col min="1" max="1" width="6.7109375" style="49" customWidth="1"/>
    <col min="2" max="2" width="3.28515625" style="49" customWidth="1"/>
    <col min="3" max="3" width="2" style="49" customWidth="1"/>
    <col min="4" max="4" width="1.42578125" style="49" customWidth="1"/>
    <col min="5" max="5" width="3.140625" style="49" customWidth="1"/>
    <col min="6" max="6" width="3.42578125" style="49" customWidth="1"/>
    <col min="7" max="7" width="3.28515625" style="49" customWidth="1"/>
    <col min="8" max="8" width="3.7109375" style="49" customWidth="1"/>
    <col min="9" max="9" width="1.42578125" style="49" customWidth="1"/>
    <col min="10" max="10" width="3.42578125" style="49" customWidth="1"/>
    <col min="11" max="12" width="2.42578125" style="49" customWidth="1"/>
    <col min="13" max="13" width="4.42578125" style="49" customWidth="1"/>
    <col min="14" max="14" width="3.5703125" style="49" customWidth="1"/>
    <col min="15" max="15" width="3.140625" style="49" customWidth="1"/>
    <col min="16" max="16" width="3.28515625" style="49" customWidth="1"/>
    <col min="17" max="17" width="1.7109375" style="49" customWidth="1"/>
    <col min="18" max="18" width="3.28515625" style="49" customWidth="1"/>
    <col min="19" max="19" width="1.85546875" style="49" customWidth="1"/>
    <col min="20" max="20" width="3" style="49" customWidth="1"/>
    <col min="21" max="21" width="3.85546875" style="49" customWidth="1"/>
    <col min="22" max="22" width="4.28515625" style="49" customWidth="1"/>
    <col min="23" max="26" width="3.5703125" style="49" customWidth="1"/>
    <col min="27" max="27" width="3" style="49" customWidth="1"/>
    <col min="28" max="28" width="2.140625" style="49" customWidth="1"/>
    <col min="29" max="29" width="3" style="49" customWidth="1"/>
    <col min="30" max="30" width="2" style="49" customWidth="1"/>
    <col min="31" max="31" width="3" style="49" customWidth="1"/>
    <col min="32" max="32" width="3.5703125" style="49" customWidth="1"/>
    <col min="33" max="33" width="5.85546875" style="50" customWidth="1"/>
    <col min="34" max="16384" width="9" style="50"/>
  </cols>
  <sheetData>
    <row r="1" spans="1:35" ht="17.25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</row>
    <row r="2" spans="1:35">
      <c r="A2" s="51"/>
      <c r="B2" s="51"/>
      <c r="V2" s="234" t="s">
        <v>210</v>
      </c>
      <c r="W2" s="234"/>
      <c r="X2" s="49" t="s">
        <v>32</v>
      </c>
      <c r="Y2" s="71" t="s">
        <v>55</v>
      </c>
      <c r="Z2" s="49" t="s">
        <v>31</v>
      </c>
      <c r="AA2" s="71" t="s">
        <v>258</v>
      </c>
      <c r="AB2" s="49" t="s">
        <v>30</v>
      </c>
      <c r="AG2" s="299"/>
      <c r="AH2" s="299"/>
      <c r="AI2" s="299"/>
    </row>
    <row r="3" spans="1:35">
      <c r="A3" s="49" t="s">
        <v>1</v>
      </c>
      <c r="AG3" s="299"/>
      <c r="AH3" s="299"/>
      <c r="AI3" s="299"/>
    </row>
    <row r="4" spans="1:35" ht="5.25" customHeight="1">
      <c r="AG4" s="299"/>
      <c r="AH4" s="299"/>
      <c r="AI4" s="299"/>
    </row>
    <row r="5" spans="1:35">
      <c r="A5" s="49" t="s">
        <v>3</v>
      </c>
      <c r="C5" s="234" t="s">
        <v>38</v>
      </c>
      <c r="D5" s="234"/>
      <c r="E5" s="49" t="s">
        <v>4</v>
      </c>
      <c r="F5" s="52" t="s">
        <v>71</v>
      </c>
      <c r="G5" s="49" t="s">
        <v>28</v>
      </c>
      <c r="J5" s="53"/>
      <c r="K5" s="54" t="s">
        <v>29</v>
      </c>
      <c r="L5" s="234" t="s">
        <v>211</v>
      </c>
      <c r="M5" s="234"/>
      <c r="N5" s="234"/>
      <c r="R5" s="54" t="s">
        <v>66</v>
      </c>
      <c r="S5" s="234" t="s">
        <v>40</v>
      </c>
      <c r="T5" s="234"/>
      <c r="U5" s="234"/>
      <c r="W5" s="55" t="s">
        <v>65</v>
      </c>
      <c r="X5" s="297" t="s">
        <v>212</v>
      </c>
      <c r="Y5" s="297"/>
      <c r="Z5" s="297"/>
      <c r="AA5" s="297"/>
      <c r="AB5" s="297"/>
      <c r="AC5" s="297"/>
      <c r="AD5" s="297"/>
      <c r="AE5" s="297"/>
      <c r="AG5" s="299"/>
      <c r="AH5" s="299"/>
      <c r="AI5" s="299"/>
    </row>
    <row r="6" spans="1:35" hidden="1" outlineLevel="1">
      <c r="A6" s="49" t="s">
        <v>5</v>
      </c>
      <c r="C6" s="234" t="s">
        <v>6</v>
      </c>
      <c r="D6" s="234"/>
      <c r="E6" s="234"/>
      <c r="F6" s="234"/>
      <c r="G6" s="234"/>
      <c r="H6" s="234"/>
      <c r="I6" s="234"/>
      <c r="J6" s="234"/>
      <c r="M6" s="54" t="s">
        <v>7</v>
      </c>
      <c r="N6" s="297" t="s">
        <v>72</v>
      </c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G6" s="299"/>
      <c r="AH6" s="299"/>
      <c r="AI6" s="299"/>
    </row>
    <row r="7" spans="1:35" collapsed="1">
      <c r="A7" s="49" t="s">
        <v>8</v>
      </c>
      <c r="E7" s="297" t="s">
        <v>257</v>
      </c>
      <c r="F7" s="297"/>
      <c r="G7" s="297"/>
      <c r="H7" s="297"/>
      <c r="I7" s="297"/>
      <c r="J7" s="297"/>
      <c r="K7" s="297"/>
      <c r="L7" s="297"/>
      <c r="M7" s="297"/>
      <c r="N7" s="297"/>
      <c r="O7" s="297"/>
      <c r="R7" s="54" t="s">
        <v>9</v>
      </c>
      <c r="S7" s="296" t="s">
        <v>75</v>
      </c>
      <c r="T7" s="296"/>
      <c r="U7" s="296"/>
      <c r="V7" s="296"/>
      <c r="W7" s="296"/>
      <c r="X7" s="49" t="s">
        <v>16</v>
      </c>
      <c r="AD7" s="54"/>
      <c r="AE7" s="56"/>
    </row>
    <row r="8" spans="1:35">
      <c r="A8" s="49" t="s">
        <v>10</v>
      </c>
      <c r="E8" s="234" t="s">
        <v>73</v>
      </c>
      <c r="F8" s="234"/>
      <c r="G8" s="49" t="s">
        <v>4</v>
      </c>
      <c r="H8" s="234" t="s">
        <v>56</v>
      </c>
      <c r="I8" s="234"/>
      <c r="J8" s="49" t="s">
        <v>11</v>
      </c>
      <c r="K8" s="296" t="s">
        <v>71</v>
      </c>
      <c r="L8" s="296"/>
      <c r="M8" s="49" t="s">
        <v>61</v>
      </c>
      <c r="N8" s="234" t="s">
        <v>210</v>
      </c>
      <c r="O8" s="234"/>
      <c r="P8" s="49" t="s">
        <v>4</v>
      </c>
      <c r="R8" s="234" t="s">
        <v>55</v>
      </c>
      <c r="S8" s="234"/>
      <c r="T8" s="49" t="s">
        <v>11</v>
      </c>
      <c r="U8" s="71" t="s">
        <v>57</v>
      </c>
      <c r="V8" s="49" t="s">
        <v>12</v>
      </c>
      <c r="Y8" s="54" t="s">
        <v>15</v>
      </c>
      <c r="Z8" s="234" t="s">
        <v>107</v>
      </c>
      <c r="AA8" s="234"/>
      <c r="AB8" s="234"/>
      <c r="AC8" s="234"/>
      <c r="AD8" s="234"/>
      <c r="AE8" s="234"/>
    </row>
    <row r="9" spans="1:35">
      <c r="A9" s="49" t="s">
        <v>19</v>
      </c>
      <c r="J9" s="234" t="s">
        <v>33</v>
      </c>
      <c r="K9" s="234"/>
      <c r="L9" s="234"/>
      <c r="M9" s="234"/>
      <c r="N9" s="57"/>
    </row>
    <row r="10" spans="1:35">
      <c r="A10" s="49" t="s">
        <v>23</v>
      </c>
      <c r="G10" s="296" t="s">
        <v>24</v>
      </c>
      <c r="H10" s="296"/>
      <c r="I10" s="49" t="s">
        <v>20</v>
      </c>
      <c r="AA10" s="54" t="s">
        <v>18</v>
      </c>
      <c r="AB10" s="234" t="s">
        <v>74</v>
      </c>
      <c r="AC10" s="234"/>
      <c r="AD10" s="49" t="s">
        <v>17</v>
      </c>
    </row>
    <row r="11" spans="1:35">
      <c r="G11" s="296" t="s">
        <v>25</v>
      </c>
      <c r="H11" s="296"/>
      <c r="I11" s="54" t="s">
        <v>21</v>
      </c>
      <c r="J11" s="71" t="s">
        <v>259</v>
      </c>
      <c r="K11" s="49" t="s">
        <v>22</v>
      </c>
    </row>
    <row r="12" spans="1:35" ht="6" customHeight="1">
      <c r="G12" s="57"/>
      <c r="H12" s="57"/>
      <c r="I12" s="54"/>
      <c r="J12" s="58"/>
    </row>
    <row r="13" spans="1:35" hidden="1" outlineLevel="2">
      <c r="A13" s="48" t="s">
        <v>35</v>
      </c>
      <c r="D13" s="49" t="s">
        <v>14</v>
      </c>
    </row>
    <row r="14" spans="1:35" hidden="1" outlineLevel="2">
      <c r="D14" s="49" t="s">
        <v>95</v>
      </c>
    </row>
    <row r="15" spans="1:35" hidden="1" outlineLevel="2">
      <c r="D15" s="49" t="s">
        <v>223</v>
      </c>
    </row>
    <row r="16" spans="1:35" ht="6.75" hidden="1" customHeight="1" outlineLevel="2"/>
    <row r="17" spans="1:32" hidden="1" outlineLevel="2">
      <c r="A17" s="48" t="s">
        <v>36</v>
      </c>
      <c r="D17" s="49" t="s">
        <v>225</v>
      </c>
    </row>
    <row r="18" spans="1:32" hidden="1" outlineLevel="2">
      <c r="E18" s="59"/>
      <c r="F18" s="49" t="s">
        <v>227</v>
      </c>
    </row>
    <row r="19" spans="1:32" hidden="1" outlineLevel="2">
      <c r="F19" s="49" t="s">
        <v>240</v>
      </c>
    </row>
    <row r="20" spans="1:32" hidden="1" outlineLevel="2">
      <c r="E20" s="49" t="s">
        <v>226</v>
      </c>
    </row>
    <row r="21" spans="1:32" hidden="1" outlineLevel="2">
      <c r="E21" s="49" t="s">
        <v>229</v>
      </c>
    </row>
    <row r="22" spans="1:32" hidden="1" outlineLevel="2">
      <c r="E22" s="49" t="s">
        <v>230</v>
      </c>
    </row>
    <row r="23" spans="1:32" hidden="1" outlineLevel="2">
      <c r="D23" s="49" t="s">
        <v>105</v>
      </c>
      <c r="R23" s="60"/>
      <c r="S23" s="60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</row>
    <row r="24" spans="1:32" hidden="1" outlineLevel="2">
      <c r="F24" s="62" t="s">
        <v>175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  <c r="AE24" s="64"/>
    </row>
    <row r="25" spans="1:32" hidden="1" outlineLevel="2">
      <c r="D25" s="49" t="s">
        <v>48</v>
      </c>
    </row>
    <row r="26" spans="1:32" ht="7.5" hidden="1" customHeight="1" outlineLevel="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58"/>
    </row>
    <row r="27" spans="1:32" ht="7.5" customHeight="1" collapsed="1">
      <c r="AF27" s="58"/>
    </row>
    <row r="28" spans="1:32">
      <c r="A28" s="48" t="s">
        <v>270</v>
      </c>
    </row>
    <row r="29" spans="1:32" ht="14.25" thickBot="1">
      <c r="A29" s="98" t="s">
        <v>2</v>
      </c>
      <c r="B29" s="267" t="s">
        <v>159</v>
      </c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9"/>
    </row>
    <row r="30" spans="1:32" ht="17.25" customHeight="1" thickTop="1" thickBot="1">
      <c r="A30" s="292" t="s">
        <v>160</v>
      </c>
      <c r="B30" s="271" t="s">
        <v>242</v>
      </c>
      <c r="C30" s="271"/>
      <c r="D30" s="272"/>
      <c r="E30" s="271" t="s">
        <v>245</v>
      </c>
      <c r="F30" s="271"/>
      <c r="G30" s="271"/>
      <c r="H30" s="273" t="s">
        <v>83</v>
      </c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94"/>
      <c r="W30" s="274" t="s">
        <v>241</v>
      </c>
      <c r="X30" s="271"/>
      <c r="Y30" s="275" t="s">
        <v>80</v>
      </c>
      <c r="Z30" s="295"/>
      <c r="AA30" s="233" t="s">
        <v>255</v>
      </c>
      <c r="AB30" s="233"/>
      <c r="AC30" s="233"/>
      <c r="AD30" s="275" t="s">
        <v>84</v>
      </c>
      <c r="AE30" s="276"/>
      <c r="AF30" s="48"/>
    </row>
    <row r="31" spans="1:32" ht="14.25" thickTop="1">
      <c r="A31" s="293"/>
      <c r="B31" s="236" t="s">
        <v>243</v>
      </c>
      <c r="C31" s="236"/>
      <c r="D31" s="237"/>
      <c r="E31" s="280" t="s">
        <v>246</v>
      </c>
      <c r="F31" s="238"/>
      <c r="G31" s="238"/>
      <c r="H31" s="281" t="s">
        <v>130</v>
      </c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9"/>
      <c r="W31" s="238" t="s">
        <v>247</v>
      </c>
      <c r="X31" s="238"/>
      <c r="Y31" s="238"/>
      <c r="Z31" s="238"/>
      <c r="AA31" s="283" t="str">
        <f>VLOOKUP(H31,ドロップダウンリスト!$F:$J,3,FALSE)&amp;" - "&amp;VLOOKUP(H31,ドロップダウンリスト!$F:$J,4,FALSE)&amp;" - "&amp;VLOOKUP(H31,ドロップダウンリスト!$F:$J,5,FALSE)</f>
        <v>40 - 30 - 01</v>
      </c>
      <c r="AB31" s="283"/>
      <c r="AC31" s="283"/>
      <c r="AD31" s="283"/>
      <c r="AE31" s="284"/>
    </row>
    <row r="32" spans="1:32">
      <c r="A32" s="293"/>
      <c r="B32" s="238"/>
      <c r="C32" s="238"/>
      <c r="D32" s="239"/>
      <c r="E32" s="244" t="s">
        <v>244</v>
      </c>
      <c r="F32" s="245"/>
      <c r="G32" s="245"/>
      <c r="H32" s="285" t="str">
        <f>VLOOKUP(H31,ドロップダウンリスト!$F$1:$G$15,2,FALSE)</f>
        <v>留学認定科目（専門教育）</v>
      </c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90"/>
      <c r="W32" s="238" t="s">
        <v>158</v>
      </c>
      <c r="X32" s="238"/>
      <c r="Y32" s="238"/>
      <c r="Z32" s="238"/>
      <c r="AA32" s="219" t="s">
        <v>39</v>
      </c>
      <c r="AB32" s="219"/>
      <c r="AC32" s="219"/>
      <c r="AD32" s="287" t="s">
        <v>157</v>
      </c>
      <c r="AE32" s="288"/>
    </row>
    <row r="33" spans="1:31" ht="3.75" customHeight="1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9"/>
    </row>
    <row r="34" spans="1:31" ht="14.25" thickBot="1">
      <c r="A34" s="253" t="s">
        <v>161</v>
      </c>
      <c r="B34" s="233" t="s">
        <v>242</v>
      </c>
      <c r="C34" s="233"/>
      <c r="D34" s="255"/>
      <c r="E34" s="233" t="s">
        <v>245</v>
      </c>
      <c r="F34" s="233"/>
      <c r="G34" s="233"/>
      <c r="H34" s="228" t="s">
        <v>85</v>
      </c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62"/>
      <c r="W34" s="233" t="s">
        <v>241</v>
      </c>
      <c r="X34" s="233"/>
      <c r="Y34" s="231" t="s">
        <v>80</v>
      </c>
      <c r="Z34" s="291"/>
      <c r="AA34" s="233" t="s">
        <v>255</v>
      </c>
      <c r="AB34" s="233"/>
      <c r="AC34" s="233"/>
      <c r="AD34" s="258" t="s">
        <v>82</v>
      </c>
      <c r="AE34" s="259"/>
    </row>
    <row r="35" spans="1:31" ht="14.25" thickTop="1">
      <c r="A35" s="225"/>
      <c r="B35" s="236" t="s">
        <v>243</v>
      </c>
      <c r="C35" s="236"/>
      <c r="D35" s="237"/>
      <c r="E35" s="280" t="s">
        <v>246</v>
      </c>
      <c r="F35" s="238"/>
      <c r="G35" s="238"/>
      <c r="H35" s="281" t="s">
        <v>130</v>
      </c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9"/>
      <c r="W35" s="238" t="s">
        <v>247</v>
      </c>
      <c r="X35" s="238"/>
      <c r="Y35" s="238"/>
      <c r="Z35" s="238"/>
      <c r="AA35" s="283" t="str">
        <f>VLOOKUP(H35,ドロップダウンリスト!$F:$J,3,FALSE)&amp;" - "&amp;VLOOKUP(H35,ドロップダウンリスト!$F:$J,4,FALSE)&amp;" - "&amp;VLOOKUP(H35,ドロップダウンリスト!$F:$J,5,FALSE)</f>
        <v>40 - 30 - 01</v>
      </c>
      <c r="AB35" s="283"/>
      <c r="AC35" s="283"/>
      <c r="AD35" s="283"/>
      <c r="AE35" s="284"/>
    </row>
    <row r="36" spans="1:31">
      <c r="A36" s="254"/>
      <c r="B36" s="238"/>
      <c r="C36" s="238"/>
      <c r="D36" s="239"/>
      <c r="E36" s="244" t="s">
        <v>244</v>
      </c>
      <c r="F36" s="245"/>
      <c r="G36" s="245"/>
      <c r="H36" s="285" t="str">
        <f>VLOOKUP(H35,ドロップダウンリスト!$F$1:$G$15,2,FALSE)</f>
        <v>留学認定科目（専門教育）</v>
      </c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90"/>
      <c r="W36" s="238" t="s">
        <v>158</v>
      </c>
      <c r="X36" s="238"/>
      <c r="Y36" s="238"/>
      <c r="Z36" s="238"/>
      <c r="AA36" s="219" t="s">
        <v>39</v>
      </c>
      <c r="AB36" s="219"/>
      <c r="AC36" s="219"/>
      <c r="AD36" s="287" t="s">
        <v>157</v>
      </c>
      <c r="AE36" s="288"/>
    </row>
    <row r="37" spans="1:31" ht="3.75" customHeight="1">
      <c r="A37" s="277"/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9"/>
    </row>
    <row r="38" spans="1:31" ht="14.25" thickBot="1">
      <c r="A38" s="253" t="s">
        <v>248</v>
      </c>
      <c r="B38" s="233" t="s">
        <v>242</v>
      </c>
      <c r="C38" s="233"/>
      <c r="D38" s="255"/>
      <c r="E38" s="233" t="s">
        <v>245</v>
      </c>
      <c r="F38" s="233"/>
      <c r="G38" s="233"/>
      <c r="H38" s="256" t="s">
        <v>86</v>
      </c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63" t="s">
        <v>241</v>
      </c>
      <c r="X38" s="226"/>
      <c r="Y38" s="258" t="s">
        <v>81</v>
      </c>
      <c r="Z38" s="258"/>
      <c r="AA38" s="263" t="s">
        <v>255</v>
      </c>
      <c r="AB38" s="226"/>
      <c r="AC38" s="226"/>
      <c r="AD38" s="258" t="s">
        <v>41</v>
      </c>
      <c r="AE38" s="259"/>
    </row>
    <row r="39" spans="1:31" ht="14.25" thickTop="1">
      <c r="A39" s="225"/>
      <c r="B39" s="236" t="s">
        <v>243</v>
      </c>
      <c r="C39" s="236"/>
      <c r="D39" s="237"/>
      <c r="E39" s="280" t="s">
        <v>246</v>
      </c>
      <c r="F39" s="238"/>
      <c r="G39" s="238"/>
      <c r="H39" s="242" t="s">
        <v>131</v>
      </c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64"/>
      <c r="W39" s="238" t="s">
        <v>247</v>
      </c>
      <c r="X39" s="238"/>
      <c r="Y39" s="238"/>
      <c r="Z39" s="238"/>
      <c r="AA39" s="283" t="str">
        <f>VLOOKUP(H39,ドロップダウンリスト!$F:$J,3,FALSE)&amp;" - "&amp;VLOOKUP(H39,ドロップダウンリスト!$F:$J,4,FALSE)&amp;" - "&amp;VLOOKUP(H39,ドロップダウンリスト!$F:$J,5,FALSE)</f>
        <v>40 - 39 - 01</v>
      </c>
      <c r="AB39" s="283"/>
      <c r="AC39" s="283"/>
      <c r="AD39" s="283"/>
      <c r="AE39" s="284"/>
    </row>
    <row r="40" spans="1:31">
      <c r="A40" s="225"/>
      <c r="B40" s="238"/>
      <c r="C40" s="238"/>
      <c r="D40" s="239"/>
      <c r="E40" s="244" t="s">
        <v>244</v>
      </c>
      <c r="F40" s="245"/>
      <c r="G40" s="245"/>
      <c r="H40" s="285" t="str">
        <f>VLOOKUP(H39,ドロップダウンリスト!$F$1:$G$15,2,FALSE)</f>
        <v>留学認定科目（専門教育）</v>
      </c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90"/>
      <c r="W40" s="238" t="s">
        <v>158</v>
      </c>
      <c r="X40" s="238"/>
      <c r="Y40" s="238"/>
      <c r="Z40" s="238"/>
      <c r="AA40" s="219" t="s">
        <v>49</v>
      </c>
      <c r="AB40" s="219"/>
      <c r="AC40" s="219"/>
      <c r="AD40" s="287" t="s">
        <v>157</v>
      </c>
      <c r="AE40" s="288"/>
    </row>
    <row r="41" spans="1:31" ht="3.75" customHeight="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9"/>
    </row>
    <row r="42" spans="1:31" ht="14.25" thickBot="1">
      <c r="A42" s="253" t="s">
        <v>249</v>
      </c>
      <c r="B42" s="233" t="s">
        <v>242</v>
      </c>
      <c r="C42" s="233"/>
      <c r="D42" s="255"/>
      <c r="E42" s="233" t="s">
        <v>245</v>
      </c>
      <c r="F42" s="233"/>
      <c r="G42" s="233"/>
      <c r="H42" s="228" t="s">
        <v>87</v>
      </c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62"/>
      <c r="W42" s="233" t="s">
        <v>241</v>
      </c>
      <c r="X42" s="233"/>
      <c r="Y42" s="258" t="s">
        <v>88</v>
      </c>
      <c r="Z42" s="258"/>
      <c r="AA42" s="263" t="s">
        <v>255</v>
      </c>
      <c r="AB42" s="226"/>
      <c r="AC42" s="226"/>
      <c r="AD42" s="258" t="s">
        <v>260</v>
      </c>
      <c r="AE42" s="259"/>
    </row>
    <row r="43" spans="1:31" ht="14.25" thickTop="1">
      <c r="A43" s="225"/>
      <c r="B43" s="236" t="s">
        <v>243</v>
      </c>
      <c r="C43" s="236"/>
      <c r="D43" s="237"/>
      <c r="E43" s="280" t="s">
        <v>246</v>
      </c>
      <c r="F43" s="238"/>
      <c r="G43" s="238"/>
      <c r="H43" s="281" t="s">
        <v>140</v>
      </c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9"/>
      <c r="W43" s="238" t="s">
        <v>247</v>
      </c>
      <c r="X43" s="238"/>
      <c r="Y43" s="238"/>
      <c r="Z43" s="238"/>
      <c r="AA43" s="283" t="str">
        <f>VLOOKUP(H43,ドロップダウンリスト!$F:$J,3,FALSE)&amp;" - "&amp;VLOOKUP(H43,ドロップダウンリスト!$F:$J,4,FALSE)&amp;" - "&amp;VLOOKUP(H43,ドロップダウンリスト!$F:$J,5,FALSE)</f>
        <v>50 - 32 - 01</v>
      </c>
      <c r="AB43" s="283"/>
      <c r="AC43" s="283"/>
      <c r="AD43" s="283"/>
      <c r="AE43" s="284"/>
    </row>
    <row r="44" spans="1:31">
      <c r="A44" s="254"/>
      <c r="B44" s="238"/>
      <c r="C44" s="238"/>
      <c r="D44" s="239"/>
      <c r="E44" s="244" t="s">
        <v>244</v>
      </c>
      <c r="F44" s="245"/>
      <c r="G44" s="245"/>
      <c r="H44" s="285" t="str">
        <f>VLOOKUP(H43,ドロップダウンリスト!$F$1:$G$15,2,FALSE)</f>
        <v>留学認定科目（自主選択）</v>
      </c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90"/>
      <c r="W44" s="238" t="s">
        <v>158</v>
      </c>
      <c r="X44" s="238"/>
      <c r="Y44" s="238"/>
      <c r="Z44" s="238"/>
      <c r="AA44" s="219" t="s">
        <v>13</v>
      </c>
      <c r="AB44" s="219"/>
      <c r="AC44" s="219"/>
      <c r="AD44" s="287" t="s">
        <v>157</v>
      </c>
      <c r="AE44" s="288"/>
    </row>
    <row r="45" spans="1:31" ht="3.75" customHeight="1">
      <c r="A45" s="277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9"/>
    </row>
    <row r="46" spans="1:31" ht="14.25" hidden="1" outlineLevel="1" thickBot="1">
      <c r="A46" s="253" t="s">
        <v>250</v>
      </c>
      <c r="B46" s="233" t="s">
        <v>242</v>
      </c>
      <c r="C46" s="233"/>
      <c r="D46" s="255"/>
      <c r="E46" s="233" t="s">
        <v>245</v>
      </c>
      <c r="F46" s="233"/>
      <c r="G46" s="233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7"/>
      <c r="W46" s="232" t="s">
        <v>241</v>
      </c>
      <c r="X46" s="233"/>
      <c r="Y46" s="258"/>
      <c r="Z46" s="258"/>
      <c r="AA46" s="232" t="s">
        <v>255</v>
      </c>
      <c r="AB46" s="233"/>
      <c r="AC46" s="233"/>
      <c r="AD46" s="258"/>
      <c r="AE46" s="259"/>
    </row>
    <row r="47" spans="1:31" hidden="1" outlineLevel="1">
      <c r="A47" s="225"/>
      <c r="B47" s="236" t="s">
        <v>243</v>
      </c>
      <c r="C47" s="236"/>
      <c r="D47" s="237"/>
      <c r="E47" s="280" t="s">
        <v>246</v>
      </c>
      <c r="F47" s="238"/>
      <c r="G47" s="238"/>
      <c r="H47" s="281" t="s">
        <v>156</v>
      </c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2"/>
      <c r="W47" s="238" t="s">
        <v>247</v>
      </c>
      <c r="X47" s="238"/>
      <c r="Y47" s="238"/>
      <c r="Z47" s="238"/>
      <c r="AA47" s="283" t="str">
        <f>VLOOKUP(H47,ドロップダウンリスト!$F:$J,3,FALSE)&amp;" - "&amp;VLOOKUP(H47,ドロップダウンリスト!$F:$J,4,FALSE)&amp;" - "&amp;VLOOKUP(H47,ドロップダウンリスト!$F:$J,5,FALSE)</f>
        <v xml:space="preserve"> -  - </v>
      </c>
      <c r="AB47" s="283"/>
      <c r="AC47" s="283"/>
      <c r="AD47" s="283"/>
      <c r="AE47" s="284"/>
    </row>
    <row r="48" spans="1:31" hidden="1" outlineLevel="1">
      <c r="A48" s="225"/>
      <c r="B48" s="238"/>
      <c r="C48" s="238"/>
      <c r="D48" s="239"/>
      <c r="E48" s="244" t="s">
        <v>244</v>
      </c>
      <c r="F48" s="245"/>
      <c r="G48" s="245"/>
      <c r="H48" s="285" t="str">
        <f>VLOOKUP(H47,ドロップダウンリスト!$F$1:$G$15,2,FALSE)</f>
        <v>（自動入力）</v>
      </c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6"/>
      <c r="W48" s="238" t="s">
        <v>158</v>
      </c>
      <c r="X48" s="238"/>
      <c r="Y48" s="238"/>
      <c r="Z48" s="238"/>
      <c r="AA48" s="219"/>
      <c r="AB48" s="219"/>
      <c r="AC48" s="219"/>
      <c r="AD48" s="287" t="s">
        <v>157</v>
      </c>
      <c r="AE48" s="288"/>
    </row>
    <row r="49" spans="1:32" ht="3.75" hidden="1" customHeight="1" outlineLevel="1">
      <c r="A49" s="277"/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9"/>
    </row>
    <row r="50" spans="1:32" ht="14.25" hidden="1" outlineLevel="1" thickBot="1">
      <c r="A50" s="253" t="s">
        <v>251</v>
      </c>
      <c r="B50" s="233" t="s">
        <v>242</v>
      </c>
      <c r="C50" s="233"/>
      <c r="D50" s="255"/>
      <c r="E50" s="233" t="s">
        <v>245</v>
      </c>
      <c r="F50" s="233"/>
      <c r="G50" s="233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7"/>
      <c r="W50" s="232" t="s">
        <v>241</v>
      </c>
      <c r="X50" s="233"/>
      <c r="Y50" s="258"/>
      <c r="Z50" s="258"/>
      <c r="AA50" s="232" t="s">
        <v>255</v>
      </c>
      <c r="AB50" s="233"/>
      <c r="AC50" s="233"/>
      <c r="AD50" s="258"/>
      <c r="AE50" s="259"/>
    </row>
    <row r="51" spans="1:32" hidden="1" outlineLevel="1">
      <c r="A51" s="225"/>
      <c r="B51" s="236" t="s">
        <v>243</v>
      </c>
      <c r="C51" s="236"/>
      <c r="D51" s="237"/>
      <c r="E51" s="280" t="s">
        <v>246</v>
      </c>
      <c r="F51" s="238"/>
      <c r="G51" s="238"/>
      <c r="H51" s="281" t="s">
        <v>156</v>
      </c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2"/>
      <c r="W51" s="238" t="s">
        <v>247</v>
      </c>
      <c r="X51" s="238"/>
      <c r="Y51" s="238"/>
      <c r="Z51" s="238"/>
      <c r="AA51" s="283" t="str">
        <f>VLOOKUP(H51,ドロップダウンリスト!$F:$J,3,FALSE)&amp;" - "&amp;VLOOKUP(H51,ドロップダウンリスト!$F:$J,4,FALSE)&amp;" - "&amp;VLOOKUP(H51,ドロップダウンリスト!$F:$J,5,FALSE)</f>
        <v xml:space="preserve"> -  - </v>
      </c>
      <c r="AB51" s="283"/>
      <c r="AC51" s="283"/>
      <c r="AD51" s="283"/>
      <c r="AE51" s="284"/>
    </row>
    <row r="52" spans="1:32" hidden="1" outlineLevel="1">
      <c r="A52" s="225"/>
      <c r="B52" s="238"/>
      <c r="C52" s="238"/>
      <c r="D52" s="239"/>
      <c r="E52" s="244" t="s">
        <v>244</v>
      </c>
      <c r="F52" s="245"/>
      <c r="G52" s="245"/>
      <c r="H52" s="285" t="str">
        <f>VLOOKUP(H51,ドロップダウンリスト!$F$1:$G$15,2,FALSE)</f>
        <v>（自動入力）</v>
      </c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6"/>
      <c r="W52" s="238" t="s">
        <v>158</v>
      </c>
      <c r="X52" s="238"/>
      <c r="Y52" s="238"/>
      <c r="Z52" s="238"/>
      <c r="AA52" s="219"/>
      <c r="AB52" s="219"/>
      <c r="AC52" s="219"/>
      <c r="AD52" s="287" t="s">
        <v>157</v>
      </c>
      <c r="AE52" s="288"/>
    </row>
    <row r="53" spans="1:32" ht="3.75" hidden="1" customHeight="1" outlineLevel="1">
      <c r="A53" s="277"/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9"/>
    </row>
    <row r="54" spans="1:32" ht="14.25" hidden="1" outlineLevel="1" thickBot="1">
      <c r="A54" s="253" t="s">
        <v>252</v>
      </c>
      <c r="B54" s="233" t="s">
        <v>242</v>
      </c>
      <c r="C54" s="233"/>
      <c r="D54" s="255"/>
      <c r="E54" s="233" t="s">
        <v>245</v>
      </c>
      <c r="F54" s="233"/>
      <c r="G54" s="233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7"/>
      <c r="W54" s="232" t="s">
        <v>241</v>
      </c>
      <c r="X54" s="233"/>
      <c r="Y54" s="258"/>
      <c r="Z54" s="258"/>
      <c r="AA54" s="232" t="s">
        <v>255</v>
      </c>
      <c r="AB54" s="233"/>
      <c r="AC54" s="233"/>
      <c r="AD54" s="258"/>
      <c r="AE54" s="259"/>
    </row>
    <row r="55" spans="1:32" hidden="1" outlineLevel="1">
      <c r="A55" s="225"/>
      <c r="B55" s="236" t="s">
        <v>243</v>
      </c>
      <c r="C55" s="236"/>
      <c r="D55" s="237"/>
      <c r="E55" s="280" t="s">
        <v>246</v>
      </c>
      <c r="F55" s="238"/>
      <c r="G55" s="238"/>
      <c r="H55" s="281" t="s">
        <v>156</v>
      </c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2"/>
      <c r="W55" s="238" t="s">
        <v>247</v>
      </c>
      <c r="X55" s="238"/>
      <c r="Y55" s="238"/>
      <c r="Z55" s="238"/>
      <c r="AA55" s="283" t="str">
        <f>VLOOKUP(H55,ドロップダウンリスト!$F:$J,3,FALSE)&amp;" - "&amp;VLOOKUP(H55,ドロップダウンリスト!$F:$J,4,FALSE)&amp;" - "&amp;VLOOKUP(H55,ドロップダウンリスト!$F:$J,5,FALSE)</f>
        <v xml:space="preserve"> -  - </v>
      </c>
      <c r="AB55" s="283"/>
      <c r="AC55" s="283"/>
      <c r="AD55" s="283"/>
      <c r="AE55" s="284"/>
    </row>
    <row r="56" spans="1:32" hidden="1" outlineLevel="1">
      <c r="A56" s="225"/>
      <c r="B56" s="238"/>
      <c r="C56" s="238"/>
      <c r="D56" s="239"/>
      <c r="E56" s="244" t="s">
        <v>244</v>
      </c>
      <c r="F56" s="245"/>
      <c r="G56" s="245"/>
      <c r="H56" s="285" t="str">
        <f>VLOOKUP(H55,ドロップダウンリスト!$F$1:$G$15,2,FALSE)</f>
        <v>（自動入力）</v>
      </c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6"/>
      <c r="W56" s="238" t="s">
        <v>158</v>
      </c>
      <c r="X56" s="238"/>
      <c r="Y56" s="238"/>
      <c r="Z56" s="238"/>
      <c r="AA56" s="219"/>
      <c r="AB56" s="219"/>
      <c r="AC56" s="219"/>
      <c r="AD56" s="287" t="s">
        <v>157</v>
      </c>
      <c r="AE56" s="288"/>
    </row>
    <row r="57" spans="1:32" ht="3.75" hidden="1" customHeight="1" outlineLevel="1">
      <c r="A57" s="277"/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9"/>
    </row>
    <row r="58" spans="1:32" ht="14.25" hidden="1" outlineLevel="1" thickBot="1">
      <c r="A58" s="253" t="s">
        <v>253</v>
      </c>
      <c r="B58" s="233" t="s">
        <v>242</v>
      </c>
      <c r="C58" s="233"/>
      <c r="D58" s="255"/>
      <c r="E58" s="233" t="s">
        <v>245</v>
      </c>
      <c r="F58" s="233"/>
      <c r="G58" s="233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7"/>
      <c r="W58" s="232" t="s">
        <v>241</v>
      </c>
      <c r="X58" s="233"/>
      <c r="Y58" s="258"/>
      <c r="Z58" s="258"/>
      <c r="AA58" s="232" t="s">
        <v>255</v>
      </c>
      <c r="AB58" s="233"/>
      <c r="AC58" s="233"/>
      <c r="AD58" s="258"/>
      <c r="AE58" s="259"/>
    </row>
    <row r="59" spans="1:32" hidden="1" outlineLevel="1">
      <c r="A59" s="225"/>
      <c r="B59" s="236" t="s">
        <v>243</v>
      </c>
      <c r="C59" s="236"/>
      <c r="D59" s="237"/>
      <c r="E59" s="280" t="s">
        <v>246</v>
      </c>
      <c r="F59" s="238"/>
      <c r="G59" s="238"/>
      <c r="H59" s="281" t="s">
        <v>156</v>
      </c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2"/>
      <c r="W59" s="238" t="s">
        <v>247</v>
      </c>
      <c r="X59" s="238"/>
      <c r="Y59" s="238"/>
      <c r="Z59" s="238"/>
      <c r="AA59" s="283" t="str">
        <f>VLOOKUP(H59,ドロップダウンリスト!$F:$J,3,FALSE)&amp;" - "&amp;VLOOKUP(H59,ドロップダウンリスト!$F:$J,4,FALSE)&amp;" - "&amp;VLOOKUP(H59,ドロップダウンリスト!$F:$J,5,FALSE)</f>
        <v xml:space="preserve"> -  - </v>
      </c>
      <c r="AB59" s="283"/>
      <c r="AC59" s="283"/>
      <c r="AD59" s="283"/>
      <c r="AE59" s="284"/>
    </row>
    <row r="60" spans="1:32" hidden="1" outlineLevel="1">
      <c r="A60" s="225"/>
      <c r="B60" s="238"/>
      <c r="C60" s="238"/>
      <c r="D60" s="239"/>
      <c r="E60" s="244" t="s">
        <v>244</v>
      </c>
      <c r="F60" s="245"/>
      <c r="G60" s="245"/>
      <c r="H60" s="285" t="str">
        <f>VLOOKUP(H59,ドロップダウンリスト!$F$1:$G$15,2,FALSE)</f>
        <v>（自動入力）</v>
      </c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6"/>
      <c r="W60" s="238" t="s">
        <v>158</v>
      </c>
      <c r="X60" s="238"/>
      <c r="Y60" s="238"/>
      <c r="Z60" s="238"/>
      <c r="AA60" s="219"/>
      <c r="AB60" s="219"/>
      <c r="AC60" s="219"/>
      <c r="AD60" s="287" t="s">
        <v>157</v>
      </c>
      <c r="AE60" s="288"/>
    </row>
    <row r="61" spans="1:32" ht="8.25" hidden="1" customHeight="1" outlineLevel="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58"/>
    </row>
    <row r="62" spans="1:32" collapsed="1">
      <c r="A62" s="48" t="s">
        <v>222</v>
      </c>
    </row>
    <row r="63" spans="1:32" ht="14.25" thickBot="1">
      <c r="A63" s="100" t="s">
        <v>2</v>
      </c>
      <c r="B63" s="267" t="s">
        <v>159</v>
      </c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9"/>
    </row>
    <row r="64" spans="1:32" ht="15" thickTop="1" thickBot="1">
      <c r="A64" s="270" t="s">
        <v>164</v>
      </c>
      <c r="B64" s="271" t="s">
        <v>242</v>
      </c>
      <c r="C64" s="271"/>
      <c r="D64" s="272"/>
      <c r="E64" s="271" t="s">
        <v>245</v>
      </c>
      <c r="F64" s="271"/>
      <c r="G64" s="271"/>
      <c r="H64" s="273" t="s">
        <v>76</v>
      </c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4" t="s">
        <v>241</v>
      </c>
      <c r="X64" s="271"/>
      <c r="Y64" s="275" t="s">
        <v>80</v>
      </c>
      <c r="Z64" s="275"/>
      <c r="AA64" s="274" t="s">
        <v>255</v>
      </c>
      <c r="AB64" s="271"/>
      <c r="AC64" s="271"/>
      <c r="AD64" s="275" t="s">
        <v>82</v>
      </c>
      <c r="AE64" s="276"/>
    </row>
    <row r="65" spans="1:32" ht="14.25" thickTop="1">
      <c r="A65" s="225"/>
      <c r="B65" s="236" t="s">
        <v>243</v>
      </c>
      <c r="C65" s="236"/>
      <c r="D65" s="237"/>
      <c r="E65" s="240" t="s">
        <v>246</v>
      </c>
      <c r="F65" s="241"/>
      <c r="G65" s="241"/>
      <c r="H65" s="242" t="s">
        <v>42</v>
      </c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64"/>
      <c r="W65" s="238" t="s">
        <v>247</v>
      </c>
      <c r="X65" s="238"/>
      <c r="Y65" s="238"/>
      <c r="Z65" s="238"/>
      <c r="AA65" s="71" t="s">
        <v>77</v>
      </c>
      <c r="AB65" s="101" t="s">
        <v>254</v>
      </c>
      <c r="AC65" s="71" t="s">
        <v>78</v>
      </c>
      <c r="AD65" s="101" t="s">
        <v>254</v>
      </c>
      <c r="AE65" s="71" t="s">
        <v>79</v>
      </c>
      <c r="AF65" s="102"/>
    </row>
    <row r="66" spans="1:32">
      <c r="A66" s="254"/>
      <c r="B66" s="236"/>
      <c r="C66" s="236"/>
      <c r="D66" s="237"/>
      <c r="E66" s="248" t="s">
        <v>244</v>
      </c>
      <c r="F66" s="249"/>
      <c r="G66" s="249"/>
      <c r="H66" s="265" t="s">
        <v>214</v>
      </c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6"/>
      <c r="W66" s="236" t="s">
        <v>158</v>
      </c>
      <c r="X66" s="236"/>
      <c r="Y66" s="236"/>
      <c r="Z66" s="236"/>
      <c r="AA66" s="250" t="s">
        <v>213</v>
      </c>
      <c r="AB66" s="250"/>
      <c r="AC66" s="250"/>
      <c r="AD66" s="260" t="s">
        <v>157</v>
      </c>
      <c r="AE66" s="261"/>
    </row>
    <row r="67" spans="1:32" ht="3" customHeight="1">
      <c r="A67" s="222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4"/>
    </row>
    <row r="68" spans="1:32" ht="14.25" thickBot="1">
      <c r="A68" s="253" t="s">
        <v>165</v>
      </c>
      <c r="B68" s="233" t="s">
        <v>242</v>
      </c>
      <c r="C68" s="233"/>
      <c r="D68" s="255"/>
      <c r="E68" s="233" t="s">
        <v>245</v>
      </c>
      <c r="F68" s="233"/>
      <c r="G68" s="233"/>
      <c r="H68" s="228" t="s">
        <v>215</v>
      </c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62"/>
      <c r="W68" s="233" t="s">
        <v>241</v>
      </c>
      <c r="X68" s="233"/>
      <c r="Y68" s="258" t="s">
        <v>81</v>
      </c>
      <c r="Z68" s="258"/>
      <c r="AA68" s="263" t="s">
        <v>255</v>
      </c>
      <c r="AB68" s="226"/>
      <c r="AC68" s="226"/>
      <c r="AD68" s="258" t="s">
        <v>217</v>
      </c>
      <c r="AE68" s="259"/>
    </row>
    <row r="69" spans="1:32" ht="14.25" thickTop="1">
      <c r="A69" s="225"/>
      <c r="B69" s="236" t="s">
        <v>243</v>
      </c>
      <c r="C69" s="236"/>
      <c r="D69" s="237"/>
      <c r="E69" s="240" t="s">
        <v>246</v>
      </c>
      <c r="F69" s="241"/>
      <c r="G69" s="241"/>
      <c r="H69" s="242" t="s">
        <v>42</v>
      </c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64"/>
      <c r="W69" s="238" t="s">
        <v>247</v>
      </c>
      <c r="X69" s="238"/>
      <c r="Y69" s="238"/>
      <c r="Z69" s="238"/>
      <c r="AA69" s="71" t="s">
        <v>77</v>
      </c>
      <c r="AB69" s="101" t="s">
        <v>254</v>
      </c>
      <c r="AC69" s="71" t="s">
        <v>78</v>
      </c>
      <c r="AD69" s="101" t="s">
        <v>254</v>
      </c>
      <c r="AE69" s="103" t="s">
        <v>216</v>
      </c>
    </row>
    <row r="70" spans="1:32">
      <c r="A70" s="225"/>
      <c r="B70" s="236"/>
      <c r="C70" s="236"/>
      <c r="D70" s="237"/>
      <c r="E70" s="248" t="s">
        <v>244</v>
      </c>
      <c r="F70" s="249"/>
      <c r="G70" s="249"/>
      <c r="H70" s="265" t="s">
        <v>267</v>
      </c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6"/>
      <c r="W70" s="236" t="s">
        <v>158</v>
      </c>
      <c r="X70" s="236"/>
      <c r="Y70" s="236"/>
      <c r="Z70" s="236"/>
      <c r="AA70" s="250" t="s">
        <v>49</v>
      </c>
      <c r="AB70" s="250"/>
      <c r="AC70" s="250"/>
      <c r="AD70" s="260" t="s">
        <v>157</v>
      </c>
      <c r="AE70" s="261"/>
    </row>
    <row r="71" spans="1:32" ht="3" customHeight="1">
      <c r="A71" s="222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4"/>
    </row>
    <row r="72" spans="1:32" ht="14.25" hidden="1" outlineLevel="1" thickBot="1">
      <c r="A72" s="225" t="s">
        <v>166</v>
      </c>
      <c r="B72" s="233" t="s">
        <v>242</v>
      </c>
      <c r="C72" s="233"/>
      <c r="D72" s="255"/>
      <c r="E72" s="233" t="s">
        <v>245</v>
      </c>
      <c r="F72" s="233"/>
      <c r="G72" s="233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7"/>
      <c r="W72" s="232" t="s">
        <v>241</v>
      </c>
      <c r="X72" s="233"/>
      <c r="Y72" s="258"/>
      <c r="Z72" s="258"/>
      <c r="AA72" s="232" t="s">
        <v>255</v>
      </c>
      <c r="AB72" s="233"/>
      <c r="AC72" s="233"/>
      <c r="AD72" s="258"/>
      <c r="AE72" s="259"/>
    </row>
    <row r="73" spans="1:32" ht="14.25" hidden="1" outlineLevel="1" thickTop="1">
      <c r="A73" s="225"/>
      <c r="B73" s="236" t="s">
        <v>243</v>
      </c>
      <c r="C73" s="236"/>
      <c r="D73" s="237"/>
      <c r="E73" s="240" t="s">
        <v>246</v>
      </c>
      <c r="F73" s="241"/>
      <c r="G73" s="241"/>
      <c r="H73" s="242" t="s">
        <v>156</v>
      </c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3"/>
      <c r="W73" s="238" t="s">
        <v>247</v>
      </c>
      <c r="X73" s="238"/>
      <c r="Y73" s="238"/>
      <c r="Z73" s="238"/>
      <c r="AA73" s="71"/>
      <c r="AB73" s="101" t="s">
        <v>254</v>
      </c>
      <c r="AC73" s="71"/>
      <c r="AD73" s="101" t="s">
        <v>254</v>
      </c>
      <c r="AE73" s="103"/>
    </row>
    <row r="74" spans="1:32" hidden="1" outlineLevel="1">
      <c r="A74" s="225"/>
      <c r="B74" s="236"/>
      <c r="C74" s="236"/>
      <c r="D74" s="237"/>
      <c r="E74" s="248" t="s">
        <v>244</v>
      </c>
      <c r="F74" s="249"/>
      <c r="G74" s="249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1"/>
      <c r="W74" s="236" t="s">
        <v>158</v>
      </c>
      <c r="X74" s="236"/>
      <c r="Y74" s="236"/>
      <c r="Z74" s="236"/>
      <c r="AA74" s="250"/>
      <c r="AB74" s="250"/>
      <c r="AC74" s="250"/>
      <c r="AD74" s="260" t="s">
        <v>157</v>
      </c>
      <c r="AE74" s="261"/>
    </row>
    <row r="75" spans="1:32" ht="3" hidden="1" customHeight="1" outlineLevel="1">
      <c r="A75" s="222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  <c r="AE75" s="224"/>
    </row>
    <row r="76" spans="1:32" ht="14.25" hidden="1" outlineLevel="1" thickBot="1">
      <c r="A76" s="225" t="s">
        <v>167</v>
      </c>
      <c r="B76" s="233" t="s">
        <v>242</v>
      </c>
      <c r="C76" s="233"/>
      <c r="D76" s="255"/>
      <c r="E76" s="233" t="s">
        <v>245</v>
      </c>
      <c r="F76" s="233"/>
      <c r="G76" s="233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7"/>
      <c r="W76" s="232" t="s">
        <v>241</v>
      </c>
      <c r="X76" s="233"/>
      <c r="Y76" s="258"/>
      <c r="Z76" s="258"/>
      <c r="AA76" s="232" t="s">
        <v>255</v>
      </c>
      <c r="AB76" s="233"/>
      <c r="AC76" s="233"/>
      <c r="AD76" s="258"/>
      <c r="AE76" s="259"/>
    </row>
    <row r="77" spans="1:32" ht="14.25" hidden="1" outlineLevel="1" thickTop="1">
      <c r="A77" s="225"/>
      <c r="B77" s="236" t="s">
        <v>243</v>
      </c>
      <c r="C77" s="236"/>
      <c r="D77" s="237"/>
      <c r="E77" s="240" t="s">
        <v>246</v>
      </c>
      <c r="F77" s="241"/>
      <c r="G77" s="241"/>
      <c r="H77" s="242" t="s">
        <v>156</v>
      </c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3"/>
      <c r="W77" s="238" t="s">
        <v>247</v>
      </c>
      <c r="X77" s="238"/>
      <c r="Y77" s="238"/>
      <c r="Z77" s="238"/>
      <c r="AA77" s="71"/>
      <c r="AB77" s="101" t="s">
        <v>254</v>
      </c>
      <c r="AC77" s="71"/>
      <c r="AD77" s="101" t="s">
        <v>254</v>
      </c>
      <c r="AE77" s="71"/>
      <c r="AF77" s="102"/>
    </row>
    <row r="78" spans="1:32" hidden="1" outlineLevel="1">
      <c r="A78" s="225"/>
      <c r="B78" s="236"/>
      <c r="C78" s="236"/>
      <c r="D78" s="237"/>
      <c r="E78" s="248" t="s">
        <v>244</v>
      </c>
      <c r="F78" s="249"/>
      <c r="G78" s="249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1"/>
      <c r="W78" s="236" t="s">
        <v>158</v>
      </c>
      <c r="X78" s="236"/>
      <c r="Y78" s="236"/>
      <c r="Z78" s="236"/>
      <c r="AA78" s="250"/>
      <c r="AB78" s="250"/>
      <c r="AC78" s="250"/>
      <c r="AD78" s="260" t="s">
        <v>157</v>
      </c>
      <c r="AE78" s="261"/>
    </row>
    <row r="79" spans="1:32" ht="3" hidden="1" customHeight="1" outlineLevel="1">
      <c r="A79" s="222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4"/>
    </row>
    <row r="80" spans="1:32" ht="14.25" hidden="1" outlineLevel="1" thickBot="1">
      <c r="A80" s="225" t="s">
        <v>168</v>
      </c>
      <c r="B80" s="233" t="s">
        <v>242</v>
      </c>
      <c r="C80" s="233"/>
      <c r="D80" s="255"/>
      <c r="E80" s="233" t="s">
        <v>245</v>
      </c>
      <c r="F80" s="233"/>
      <c r="G80" s="233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7"/>
      <c r="W80" s="232" t="s">
        <v>241</v>
      </c>
      <c r="X80" s="233"/>
      <c r="Y80" s="258"/>
      <c r="Z80" s="258"/>
      <c r="AA80" s="232" t="s">
        <v>255</v>
      </c>
      <c r="AB80" s="233"/>
      <c r="AC80" s="233"/>
      <c r="AD80" s="258"/>
      <c r="AE80" s="259"/>
    </row>
    <row r="81" spans="1:32" ht="14.25" hidden="1" outlineLevel="1" thickTop="1">
      <c r="A81" s="225"/>
      <c r="B81" s="236" t="s">
        <v>243</v>
      </c>
      <c r="C81" s="236"/>
      <c r="D81" s="237"/>
      <c r="E81" s="240" t="s">
        <v>246</v>
      </c>
      <c r="F81" s="241"/>
      <c r="G81" s="241"/>
      <c r="H81" s="242" t="s">
        <v>156</v>
      </c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3"/>
      <c r="W81" s="238" t="s">
        <v>247</v>
      </c>
      <c r="X81" s="238"/>
      <c r="Y81" s="238"/>
      <c r="Z81" s="238"/>
      <c r="AA81" s="71"/>
      <c r="AB81" s="101" t="s">
        <v>254</v>
      </c>
      <c r="AC81" s="71"/>
      <c r="AD81" s="101" t="s">
        <v>254</v>
      </c>
      <c r="AE81" s="103"/>
    </row>
    <row r="82" spans="1:32" hidden="1" outlineLevel="1">
      <c r="A82" s="225"/>
      <c r="B82" s="236"/>
      <c r="C82" s="236"/>
      <c r="D82" s="237"/>
      <c r="E82" s="248" t="s">
        <v>244</v>
      </c>
      <c r="F82" s="249"/>
      <c r="G82" s="249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1"/>
      <c r="W82" s="236" t="s">
        <v>158</v>
      </c>
      <c r="X82" s="236"/>
      <c r="Y82" s="236"/>
      <c r="Z82" s="236"/>
      <c r="AA82" s="250"/>
      <c r="AB82" s="250"/>
      <c r="AC82" s="250"/>
      <c r="AD82" s="260" t="s">
        <v>157</v>
      </c>
      <c r="AE82" s="261"/>
    </row>
    <row r="83" spans="1:32" ht="3" hidden="1" customHeight="1" outlineLevel="1">
      <c r="A83" s="252"/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4"/>
    </row>
    <row r="84" spans="1:32" ht="14.25" hidden="1" outlineLevel="1" thickBot="1">
      <c r="A84" s="253" t="s">
        <v>169</v>
      </c>
      <c r="B84" s="233" t="s">
        <v>242</v>
      </c>
      <c r="C84" s="233"/>
      <c r="D84" s="255"/>
      <c r="E84" s="233" t="s">
        <v>245</v>
      </c>
      <c r="F84" s="233"/>
      <c r="G84" s="233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7"/>
      <c r="W84" s="232" t="s">
        <v>241</v>
      </c>
      <c r="X84" s="233"/>
      <c r="Y84" s="258"/>
      <c r="Z84" s="258"/>
      <c r="AA84" s="232" t="s">
        <v>255</v>
      </c>
      <c r="AB84" s="233"/>
      <c r="AC84" s="233"/>
      <c r="AD84" s="258"/>
      <c r="AE84" s="259"/>
    </row>
    <row r="85" spans="1:32" ht="14.25" hidden="1" outlineLevel="1" thickTop="1">
      <c r="A85" s="225"/>
      <c r="B85" s="236" t="s">
        <v>243</v>
      </c>
      <c r="C85" s="236"/>
      <c r="D85" s="237"/>
      <c r="E85" s="240" t="s">
        <v>246</v>
      </c>
      <c r="F85" s="241"/>
      <c r="G85" s="241"/>
      <c r="H85" s="242" t="s">
        <v>156</v>
      </c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3"/>
      <c r="W85" s="238" t="s">
        <v>247</v>
      </c>
      <c r="X85" s="238"/>
      <c r="Y85" s="238"/>
      <c r="Z85" s="238"/>
      <c r="AA85" s="71"/>
      <c r="AB85" s="101" t="s">
        <v>254</v>
      </c>
      <c r="AC85" s="71"/>
      <c r="AD85" s="101" t="s">
        <v>254</v>
      </c>
      <c r="AE85" s="71"/>
      <c r="AF85" s="102"/>
    </row>
    <row r="86" spans="1:32" hidden="1" outlineLevel="1">
      <c r="A86" s="254"/>
      <c r="B86" s="236"/>
      <c r="C86" s="236"/>
      <c r="D86" s="237"/>
      <c r="E86" s="248" t="s">
        <v>244</v>
      </c>
      <c r="F86" s="249"/>
      <c r="G86" s="249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1"/>
      <c r="W86" s="236" t="s">
        <v>158</v>
      </c>
      <c r="X86" s="236"/>
      <c r="Y86" s="236"/>
      <c r="Z86" s="236"/>
      <c r="AA86" s="250"/>
      <c r="AB86" s="250"/>
      <c r="AC86" s="250"/>
      <c r="AD86" s="260" t="s">
        <v>157</v>
      </c>
      <c r="AE86" s="261"/>
    </row>
    <row r="87" spans="1:32" ht="3" hidden="1" customHeight="1" outlineLevel="1">
      <c r="A87" s="222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4"/>
    </row>
    <row r="88" spans="1:32" ht="14.25" hidden="1" outlineLevel="1" thickBot="1">
      <c r="A88" s="225" t="s">
        <v>170</v>
      </c>
      <c r="B88" s="226" t="s">
        <v>242</v>
      </c>
      <c r="C88" s="226"/>
      <c r="D88" s="227"/>
      <c r="E88" s="226" t="s">
        <v>245</v>
      </c>
      <c r="F88" s="226"/>
      <c r="G88" s="226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9"/>
      <c r="W88" s="230" t="s">
        <v>241</v>
      </c>
      <c r="X88" s="226"/>
      <c r="Y88" s="231"/>
      <c r="Z88" s="231"/>
      <c r="AA88" s="232" t="s">
        <v>255</v>
      </c>
      <c r="AB88" s="233"/>
      <c r="AC88" s="233"/>
      <c r="AD88" s="231"/>
      <c r="AE88" s="235"/>
    </row>
    <row r="89" spans="1:32" ht="14.25" hidden="1" outlineLevel="1" thickTop="1">
      <c r="A89" s="225"/>
      <c r="B89" s="236" t="s">
        <v>243</v>
      </c>
      <c r="C89" s="236"/>
      <c r="D89" s="237"/>
      <c r="E89" s="240" t="s">
        <v>246</v>
      </c>
      <c r="F89" s="241"/>
      <c r="G89" s="241"/>
      <c r="H89" s="242" t="s">
        <v>156</v>
      </c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3"/>
      <c r="W89" s="238" t="s">
        <v>247</v>
      </c>
      <c r="X89" s="238"/>
      <c r="Y89" s="238"/>
      <c r="Z89" s="238"/>
      <c r="AA89" s="71"/>
      <c r="AB89" s="101" t="s">
        <v>254</v>
      </c>
      <c r="AC89" s="71"/>
      <c r="AD89" s="101" t="s">
        <v>254</v>
      </c>
      <c r="AE89" s="104"/>
      <c r="AF89" s="58"/>
    </row>
    <row r="90" spans="1:32" hidden="1" outlineLevel="1">
      <c r="A90" s="225"/>
      <c r="B90" s="236"/>
      <c r="C90" s="236"/>
      <c r="D90" s="237"/>
      <c r="E90" s="248" t="s">
        <v>244</v>
      </c>
      <c r="F90" s="249"/>
      <c r="G90" s="249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  <c r="V90" s="251"/>
      <c r="W90" s="236" t="s">
        <v>158</v>
      </c>
      <c r="X90" s="236"/>
      <c r="Y90" s="236"/>
      <c r="Z90" s="236"/>
      <c r="AA90" s="250"/>
      <c r="AB90" s="250"/>
      <c r="AC90" s="250"/>
      <c r="AD90" s="220" t="s">
        <v>157</v>
      </c>
      <c r="AE90" s="221"/>
    </row>
    <row r="91" spans="1:32" ht="3" hidden="1" customHeight="1" outlineLevel="1">
      <c r="A91" s="222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  <c r="AE91" s="224"/>
    </row>
    <row r="92" spans="1:32" ht="14.25" hidden="1" outlineLevel="1" thickBot="1">
      <c r="A92" s="225" t="s">
        <v>171</v>
      </c>
      <c r="B92" s="226" t="s">
        <v>242</v>
      </c>
      <c r="C92" s="226"/>
      <c r="D92" s="227"/>
      <c r="E92" s="226" t="s">
        <v>245</v>
      </c>
      <c r="F92" s="226"/>
      <c r="G92" s="226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9"/>
      <c r="W92" s="230" t="s">
        <v>241</v>
      </c>
      <c r="X92" s="226"/>
      <c r="Y92" s="231"/>
      <c r="Z92" s="231"/>
      <c r="AA92" s="232" t="s">
        <v>255</v>
      </c>
      <c r="AB92" s="233"/>
      <c r="AC92" s="233"/>
      <c r="AD92" s="231"/>
      <c r="AE92" s="235"/>
    </row>
    <row r="93" spans="1:32" ht="14.25" hidden="1" outlineLevel="1" thickTop="1">
      <c r="A93" s="225"/>
      <c r="B93" s="236" t="s">
        <v>243</v>
      </c>
      <c r="C93" s="236"/>
      <c r="D93" s="237"/>
      <c r="E93" s="240" t="s">
        <v>246</v>
      </c>
      <c r="F93" s="241"/>
      <c r="G93" s="241"/>
      <c r="H93" s="242" t="s">
        <v>156</v>
      </c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3"/>
      <c r="W93" s="238" t="s">
        <v>247</v>
      </c>
      <c r="X93" s="238"/>
      <c r="Y93" s="238"/>
      <c r="Z93" s="238"/>
      <c r="AA93" s="71"/>
      <c r="AB93" s="101" t="s">
        <v>254</v>
      </c>
      <c r="AC93" s="71"/>
      <c r="AD93" s="101" t="s">
        <v>254</v>
      </c>
      <c r="AE93" s="103"/>
    </row>
    <row r="94" spans="1:32" hidden="1" outlineLevel="1">
      <c r="A94" s="225"/>
      <c r="B94" s="238"/>
      <c r="C94" s="238"/>
      <c r="D94" s="239"/>
      <c r="E94" s="244" t="s">
        <v>244</v>
      </c>
      <c r="F94" s="245"/>
      <c r="G94" s="245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46"/>
      <c r="W94" s="247" t="s">
        <v>158</v>
      </c>
      <c r="X94" s="247"/>
      <c r="Y94" s="247"/>
      <c r="Z94" s="247"/>
      <c r="AA94" s="219"/>
      <c r="AB94" s="219"/>
      <c r="AC94" s="219"/>
      <c r="AD94" s="220" t="s">
        <v>157</v>
      </c>
      <c r="AE94" s="221"/>
    </row>
    <row r="95" spans="1:32" ht="8.25" hidden="1" customHeight="1" outlineLevel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58"/>
    </row>
    <row r="96" spans="1:32" ht="6.75" customHeight="1" collapsed="1">
      <c r="AF96" s="58"/>
    </row>
    <row r="97" spans="1:31" s="49" customFormat="1">
      <c r="A97" s="48" t="s">
        <v>51</v>
      </c>
    </row>
    <row r="98" spans="1:31" s="49" customFormat="1">
      <c r="A98" s="49" t="s">
        <v>50</v>
      </c>
      <c r="F98" s="234" t="s">
        <v>236</v>
      </c>
      <c r="G98" s="234"/>
      <c r="H98" s="49" t="s">
        <v>52</v>
      </c>
      <c r="J98" s="234" t="s">
        <v>237</v>
      </c>
      <c r="K98" s="234"/>
      <c r="L98" s="49" t="s">
        <v>58</v>
      </c>
    </row>
    <row r="99" spans="1:31" s="49" customFormat="1">
      <c r="A99" s="49" t="s">
        <v>53</v>
      </c>
      <c r="B99" s="234" t="s">
        <v>73</v>
      </c>
      <c r="C99" s="234"/>
      <c r="D99" s="234"/>
      <c r="E99" s="49" t="s">
        <v>32</v>
      </c>
      <c r="F99" s="72" t="s">
        <v>56</v>
      </c>
      <c r="G99" s="49" t="s">
        <v>31</v>
      </c>
      <c r="H99" s="71" t="s">
        <v>71</v>
      </c>
      <c r="I99" s="49" t="s">
        <v>54</v>
      </c>
      <c r="K99" s="234" t="s">
        <v>210</v>
      </c>
      <c r="L99" s="234"/>
      <c r="M99" s="49" t="s">
        <v>32</v>
      </c>
      <c r="N99" s="71" t="s">
        <v>55</v>
      </c>
      <c r="O99" s="49" t="s">
        <v>31</v>
      </c>
      <c r="P99" s="71" t="s">
        <v>57</v>
      </c>
      <c r="Q99" s="49" t="s">
        <v>59</v>
      </c>
    </row>
    <row r="101" spans="1:31" s="49" customFormat="1">
      <c r="H101" s="53"/>
      <c r="I101" s="53"/>
      <c r="J101" s="234" t="s">
        <v>210</v>
      </c>
      <c r="K101" s="234"/>
      <c r="L101" s="49" t="s">
        <v>32</v>
      </c>
      <c r="M101" s="71" t="s">
        <v>238</v>
      </c>
      <c r="N101" s="49" t="s">
        <v>31</v>
      </c>
      <c r="O101" s="71" t="s">
        <v>268</v>
      </c>
      <c r="P101" s="49" t="s">
        <v>60</v>
      </c>
      <c r="Q101" s="52"/>
      <c r="R101" s="52"/>
      <c r="S101" s="52"/>
      <c r="T101" s="52"/>
      <c r="U101" s="52"/>
      <c r="V101" s="105" t="s">
        <v>93</v>
      </c>
      <c r="W101" s="234" t="s">
        <v>239</v>
      </c>
      <c r="X101" s="234"/>
      <c r="Y101" s="234"/>
      <c r="Z101" s="234"/>
      <c r="AA101" s="234"/>
      <c r="AB101" s="234"/>
      <c r="AC101" s="234"/>
      <c r="AD101" s="234"/>
      <c r="AE101" s="106"/>
    </row>
    <row r="103" spans="1:31" s="49" customFormat="1">
      <c r="J103" s="234"/>
      <c r="K103" s="234"/>
      <c r="L103" s="49" t="s">
        <v>32</v>
      </c>
      <c r="M103" s="52"/>
      <c r="N103" s="49" t="s">
        <v>31</v>
      </c>
      <c r="O103" s="52"/>
      <c r="P103" s="49" t="s">
        <v>60</v>
      </c>
      <c r="Q103" s="52"/>
      <c r="R103" s="52"/>
      <c r="S103" s="52"/>
      <c r="T103" s="52"/>
      <c r="U103" s="52"/>
      <c r="V103" s="105" t="s">
        <v>94</v>
      </c>
      <c r="W103" s="234"/>
      <c r="X103" s="234"/>
      <c r="Y103" s="234"/>
      <c r="Z103" s="234"/>
      <c r="AA103" s="234"/>
      <c r="AB103" s="234"/>
      <c r="AC103" s="234"/>
      <c r="AD103" s="234"/>
      <c r="AE103" s="106"/>
    </row>
  </sheetData>
  <mergeCells count="325">
    <mergeCell ref="A1:AF1"/>
    <mergeCell ref="V2:W2"/>
    <mergeCell ref="AG2:AI6"/>
    <mergeCell ref="C5:D5"/>
    <mergeCell ref="L5:N5"/>
    <mergeCell ref="S5:U5"/>
    <mergeCell ref="X5:AE5"/>
    <mergeCell ref="C6:J6"/>
    <mergeCell ref="N6:AE6"/>
    <mergeCell ref="Z8:AE8"/>
    <mergeCell ref="J9:M9"/>
    <mergeCell ref="G10:H10"/>
    <mergeCell ref="AB10:AC10"/>
    <mergeCell ref="G11:H11"/>
    <mergeCell ref="B29:AE29"/>
    <mergeCell ref="E7:O7"/>
    <mergeCell ref="S7:W7"/>
    <mergeCell ref="E8:F8"/>
    <mergeCell ref="H8:I8"/>
    <mergeCell ref="K8:L8"/>
    <mergeCell ref="N8:O8"/>
    <mergeCell ref="R8:S8"/>
    <mergeCell ref="H31:V31"/>
    <mergeCell ref="W31:Z31"/>
    <mergeCell ref="AA31:AE31"/>
    <mergeCell ref="E32:G32"/>
    <mergeCell ref="H32:V32"/>
    <mergeCell ref="W32:Z32"/>
    <mergeCell ref="B30:D30"/>
    <mergeCell ref="E30:G30"/>
    <mergeCell ref="H30:V30"/>
    <mergeCell ref="W30:X30"/>
    <mergeCell ref="Y30:Z30"/>
    <mergeCell ref="AA32:AC32"/>
    <mergeCell ref="AD32:AE32"/>
    <mergeCell ref="A33:AE33"/>
    <mergeCell ref="A34:A36"/>
    <mergeCell ref="B34:D34"/>
    <mergeCell ref="E34:G34"/>
    <mergeCell ref="H34:V34"/>
    <mergeCell ref="W34:X34"/>
    <mergeCell ref="Y34:Z34"/>
    <mergeCell ref="AA34:AC34"/>
    <mergeCell ref="A30:A32"/>
    <mergeCell ref="AD34:AE34"/>
    <mergeCell ref="B35:D36"/>
    <mergeCell ref="E35:G35"/>
    <mergeCell ref="H35:V35"/>
    <mergeCell ref="W35:Z35"/>
    <mergeCell ref="AA35:AE35"/>
    <mergeCell ref="E36:G36"/>
    <mergeCell ref="H36:V36"/>
    <mergeCell ref="W36:Z36"/>
    <mergeCell ref="AA36:AC36"/>
    <mergeCell ref="AD36:AE36"/>
    <mergeCell ref="AA30:AC30"/>
    <mergeCell ref="AD30:AE30"/>
    <mergeCell ref="B31:D32"/>
    <mergeCell ref="E31:G31"/>
    <mergeCell ref="A37:AE37"/>
    <mergeCell ref="A38:A40"/>
    <mergeCell ref="B38:D38"/>
    <mergeCell ref="E38:G38"/>
    <mergeCell ref="H38:V38"/>
    <mergeCell ref="W38:X38"/>
    <mergeCell ref="Y38:Z38"/>
    <mergeCell ref="AA38:AC38"/>
    <mergeCell ref="AD38:AE38"/>
    <mergeCell ref="B39:D40"/>
    <mergeCell ref="E39:G39"/>
    <mergeCell ref="H39:V39"/>
    <mergeCell ref="W39:Z39"/>
    <mergeCell ref="AA39:AE39"/>
    <mergeCell ref="E40:G40"/>
    <mergeCell ref="H40:V40"/>
    <mergeCell ref="W40:Z40"/>
    <mergeCell ref="AA40:AC40"/>
    <mergeCell ref="AD40:AE40"/>
    <mergeCell ref="A41:AE41"/>
    <mergeCell ref="A42:A44"/>
    <mergeCell ref="B42:D42"/>
    <mergeCell ref="E42:G42"/>
    <mergeCell ref="H42:V42"/>
    <mergeCell ref="W42:X42"/>
    <mergeCell ref="Y42:Z42"/>
    <mergeCell ref="AA42:AC42"/>
    <mergeCell ref="AD42:AE42"/>
    <mergeCell ref="B43:D44"/>
    <mergeCell ref="E43:G43"/>
    <mergeCell ref="H43:V43"/>
    <mergeCell ref="W43:Z43"/>
    <mergeCell ref="AA43:AE43"/>
    <mergeCell ref="E44:G44"/>
    <mergeCell ref="H44:V44"/>
    <mergeCell ref="W44:Z44"/>
    <mergeCell ref="AA44:AC44"/>
    <mergeCell ref="AD44:AE44"/>
    <mergeCell ref="A45:AE45"/>
    <mergeCell ref="A46:A48"/>
    <mergeCell ref="B46:D46"/>
    <mergeCell ref="E46:G46"/>
    <mergeCell ref="H46:V46"/>
    <mergeCell ref="W46:X46"/>
    <mergeCell ref="Y46:Z46"/>
    <mergeCell ref="AA46:AC46"/>
    <mergeCell ref="AD46:AE46"/>
    <mergeCell ref="B47:D48"/>
    <mergeCell ref="E47:G47"/>
    <mergeCell ref="H47:V47"/>
    <mergeCell ref="W47:Z47"/>
    <mergeCell ref="AA47:AE47"/>
    <mergeCell ref="E48:G48"/>
    <mergeCell ref="H48:V48"/>
    <mergeCell ref="W48:Z48"/>
    <mergeCell ref="AA48:AC48"/>
    <mergeCell ref="AD48:AE48"/>
    <mergeCell ref="A49:AE49"/>
    <mergeCell ref="A50:A52"/>
    <mergeCell ref="B50:D50"/>
    <mergeCell ref="E50:G50"/>
    <mergeCell ref="H50:V50"/>
    <mergeCell ref="W50:X50"/>
    <mergeCell ref="Y50:Z50"/>
    <mergeCell ref="AA50:AC50"/>
    <mergeCell ref="AD50:AE50"/>
    <mergeCell ref="B51:D52"/>
    <mergeCell ref="E51:G51"/>
    <mergeCell ref="H51:V51"/>
    <mergeCell ref="W51:Z51"/>
    <mergeCell ref="AA51:AE51"/>
    <mergeCell ref="E52:G52"/>
    <mergeCell ref="H52:V52"/>
    <mergeCell ref="W52:Z52"/>
    <mergeCell ref="AA52:AC52"/>
    <mergeCell ref="AD52:AE52"/>
    <mergeCell ref="A53:AE53"/>
    <mergeCell ref="A54:A56"/>
    <mergeCell ref="B54:D54"/>
    <mergeCell ref="E54:G54"/>
    <mergeCell ref="H54:V54"/>
    <mergeCell ref="W54:X54"/>
    <mergeCell ref="Y54:Z54"/>
    <mergeCell ref="AA54:AC54"/>
    <mergeCell ref="AD54:AE54"/>
    <mergeCell ref="B55:D56"/>
    <mergeCell ref="E55:G55"/>
    <mergeCell ref="H55:V55"/>
    <mergeCell ref="W55:Z55"/>
    <mergeCell ref="AA55:AE55"/>
    <mergeCell ref="E56:G56"/>
    <mergeCell ref="H56:V56"/>
    <mergeCell ref="W56:Z56"/>
    <mergeCell ref="AA56:AC56"/>
    <mergeCell ref="AD56:AE56"/>
    <mergeCell ref="A57:AE57"/>
    <mergeCell ref="A58:A60"/>
    <mergeCell ref="B58:D58"/>
    <mergeCell ref="E58:G58"/>
    <mergeCell ref="H58:V58"/>
    <mergeCell ref="W58:X58"/>
    <mergeCell ref="Y58:Z58"/>
    <mergeCell ref="AA58:AC58"/>
    <mergeCell ref="AD58:AE58"/>
    <mergeCell ref="B59:D60"/>
    <mergeCell ref="E59:G59"/>
    <mergeCell ref="H59:V59"/>
    <mergeCell ref="W59:Z59"/>
    <mergeCell ref="AA59:AE59"/>
    <mergeCell ref="E60:G60"/>
    <mergeCell ref="H60:V60"/>
    <mergeCell ref="W60:Z60"/>
    <mergeCell ref="AA60:AC60"/>
    <mergeCell ref="AD60:AE60"/>
    <mergeCell ref="E65:G65"/>
    <mergeCell ref="H65:V65"/>
    <mergeCell ref="W65:Z65"/>
    <mergeCell ref="E66:G66"/>
    <mergeCell ref="H66:V66"/>
    <mergeCell ref="W66:Z66"/>
    <mergeCell ref="B63:AE63"/>
    <mergeCell ref="A64:A66"/>
    <mergeCell ref="B64:D64"/>
    <mergeCell ref="E64:G64"/>
    <mergeCell ref="H64:V64"/>
    <mergeCell ref="W64:X64"/>
    <mergeCell ref="Y64:Z64"/>
    <mergeCell ref="AA64:AC64"/>
    <mergeCell ref="AD64:AE64"/>
    <mergeCell ref="B65:D66"/>
    <mergeCell ref="AA66:AC66"/>
    <mergeCell ref="AD66:AE66"/>
    <mergeCell ref="A67:AE67"/>
    <mergeCell ref="A68:A70"/>
    <mergeCell ref="B68:D68"/>
    <mergeCell ref="E68:G68"/>
    <mergeCell ref="H68:V68"/>
    <mergeCell ref="W68:X68"/>
    <mergeCell ref="Y68:Z68"/>
    <mergeCell ref="AA68:AC68"/>
    <mergeCell ref="AD68:AE68"/>
    <mergeCell ref="B69:D70"/>
    <mergeCell ref="E69:G69"/>
    <mergeCell ref="H69:V69"/>
    <mergeCell ref="W69:Z69"/>
    <mergeCell ref="E70:G70"/>
    <mergeCell ref="H70:V70"/>
    <mergeCell ref="W70:Z70"/>
    <mergeCell ref="AA70:AC70"/>
    <mergeCell ref="AD70:AE70"/>
    <mergeCell ref="E73:G73"/>
    <mergeCell ref="H73:V73"/>
    <mergeCell ref="W73:Z73"/>
    <mergeCell ref="E74:G74"/>
    <mergeCell ref="H74:V74"/>
    <mergeCell ref="W74:Z74"/>
    <mergeCell ref="A71:AE71"/>
    <mergeCell ref="A72:A74"/>
    <mergeCell ref="B72:D72"/>
    <mergeCell ref="E72:G72"/>
    <mergeCell ref="H72:V72"/>
    <mergeCell ref="W72:X72"/>
    <mergeCell ref="Y72:Z72"/>
    <mergeCell ref="AA72:AC72"/>
    <mergeCell ref="AD72:AE72"/>
    <mergeCell ref="B73:D74"/>
    <mergeCell ref="AA74:AC74"/>
    <mergeCell ref="AD74:AE74"/>
    <mergeCell ref="A75:AE75"/>
    <mergeCell ref="A76:A78"/>
    <mergeCell ref="B76:D76"/>
    <mergeCell ref="E76:G76"/>
    <mergeCell ref="H76:V76"/>
    <mergeCell ref="W76:X76"/>
    <mergeCell ref="Y76:Z76"/>
    <mergeCell ref="AA76:AC76"/>
    <mergeCell ref="AD76:AE76"/>
    <mergeCell ref="B77:D78"/>
    <mergeCell ref="E77:G77"/>
    <mergeCell ref="H77:V77"/>
    <mergeCell ref="W77:Z77"/>
    <mergeCell ref="E78:G78"/>
    <mergeCell ref="H78:V78"/>
    <mergeCell ref="W78:Z78"/>
    <mergeCell ref="AA78:AC78"/>
    <mergeCell ref="AD78:AE78"/>
    <mergeCell ref="E81:G81"/>
    <mergeCell ref="H81:V81"/>
    <mergeCell ref="W81:Z81"/>
    <mergeCell ref="E82:G82"/>
    <mergeCell ref="H82:V82"/>
    <mergeCell ref="W82:Z82"/>
    <mergeCell ref="A79:AE79"/>
    <mergeCell ref="A80:A82"/>
    <mergeCell ref="B80:D80"/>
    <mergeCell ref="E80:G80"/>
    <mergeCell ref="H80:V80"/>
    <mergeCell ref="W80:X80"/>
    <mergeCell ref="Y80:Z80"/>
    <mergeCell ref="AA80:AC80"/>
    <mergeCell ref="AD80:AE80"/>
    <mergeCell ref="B81:D82"/>
    <mergeCell ref="AA82:AC82"/>
    <mergeCell ref="AD82:AE82"/>
    <mergeCell ref="A83:AE83"/>
    <mergeCell ref="A84:A86"/>
    <mergeCell ref="B84:D84"/>
    <mergeCell ref="E84:G84"/>
    <mergeCell ref="H84:V84"/>
    <mergeCell ref="W84:X84"/>
    <mergeCell ref="Y84:Z84"/>
    <mergeCell ref="AA84:AC84"/>
    <mergeCell ref="AD84:AE84"/>
    <mergeCell ref="B85:D86"/>
    <mergeCell ref="E85:G85"/>
    <mergeCell ref="H85:V85"/>
    <mergeCell ref="W85:Z85"/>
    <mergeCell ref="E86:G86"/>
    <mergeCell ref="H86:V86"/>
    <mergeCell ref="W86:Z86"/>
    <mergeCell ref="AA86:AC86"/>
    <mergeCell ref="AD86:AE86"/>
    <mergeCell ref="E89:G89"/>
    <mergeCell ref="H89:V89"/>
    <mergeCell ref="W89:Z89"/>
    <mergeCell ref="E90:G90"/>
    <mergeCell ref="H90:V90"/>
    <mergeCell ref="W90:Z90"/>
    <mergeCell ref="A87:AE87"/>
    <mergeCell ref="A88:A90"/>
    <mergeCell ref="B88:D88"/>
    <mergeCell ref="E88:G88"/>
    <mergeCell ref="H88:V88"/>
    <mergeCell ref="W88:X88"/>
    <mergeCell ref="Y88:Z88"/>
    <mergeCell ref="AA88:AC88"/>
    <mergeCell ref="AD88:AE88"/>
    <mergeCell ref="B89:D90"/>
    <mergeCell ref="AA90:AC90"/>
    <mergeCell ref="AD90:AE90"/>
    <mergeCell ref="J103:K103"/>
    <mergeCell ref="W103:AD103"/>
    <mergeCell ref="F98:G98"/>
    <mergeCell ref="J98:K98"/>
    <mergeCell ref="B99:D99"/>
    <mergeCell ref="K99:L99"/>
    <mergeCell ref="J101:K101"/>
    <mergeCell ref="W101:AD101"/>
    <mergeCell ref="AD92:AE92"/>
    <mergeCell ref="B93:D94"/>
    <mergeCell ref="E93:G93"/>
    <mergeCell ref="H93:V93"/>
    <mergeCell ref="W93:Z93"/>
    <mergeCell ref="E94:G94"/>
    <mergeCell ref="H94:V94"/>
    <mergeCell ref="W94:Z94"/>
    <mergeCell ref="AA94:AC94"/>
    <mergeCell ref="AD94:AE94"/>
    <mergeCell ref="A91:AE91"/>
    <mergeCell ref="A92:A94"/>
    <mergeCell ref="B92:D92"/>
    <mergeCell ref="E92:G92"/>
    <mergeCell ref="H92:V92"/>
    <mergeCell ref="W92:X92"/>
    <mergeCell ref="Y92:Z92"/>
    <mergeCell ref="AA92:AC92"/>
  </mergeCells>
  <phoneticPr fontId="1"/>
  <conditionalFormatting sqref="C5:D5 V2 X2 H30 N6:AE6">
    <cfRule type="containsBlanks" dxfId="127" priority="128">
      <formula>LEN(TRIM(C2))=0</formula>
    </cfRule>
  </conditionalFormatting>
  <conditionalFormatting sqref="F5">
    <cfRule type="containsBlanks" dxfId="126" priority="127">
      <formula>LEN(TRIM(F5))=0</formula>
    </cfRule>
  </conditionalFormatting>
  <conditionalFormatting sqref="C6:J6">
    <cfRule type="containsBlanks" dxfId="125" priority="126">
      <formula>LEN(TRIM(C6))=0</formula>
    </cfRule>
  </conditionalFormatting>
  <conditionalFormatting sqref="E7:O7">
    <cfRule type="containsBlanks" dxfId="124" priority="125">
      <formula>LEN(TRIM(E7))=0</formula>
    </cfRule>
  </conditionalFormatting>
  <conditionalFormatting sqref="G10:H10">
    <cfRule type="cellIs" dxfId="123" priority="118" operator="equal">
      <formula>"▼選択"</formula>
    </cfRule>
  </conditionalFormatting>
  <conditionalFormatting sqref="E8:F8">
    <cfRule type="containsBlanks" dxfId="122" priority="124">
      <formula>LEN(TRIM(E8))=0</formula>
    </cfRule>
  </conditionalFormatting>
  <conditionalFormatting sqref="H8:I8">
    <cfRule type="containsBlanks" dxfId="121" priority="123">
      <formula>LEN(TRIM(H8))=0</formula>
    </cfRule>
  </conditionalFormatting>
  <conditionalFormatting sqref="K8">
    <cfRule type="containsBlanks" dxfId="120" priority="122">
      <formula>LEN(TRIM(K8))=0</formula>
    </cfRule>
  </conditionalFormatting>
  <conditionalFormatting sqref="R8">
    <cfRule type="containsBlanks" dxfId="119" priority="121">
      <formula>LEN(TRIM(R8))=0</formula>
    </cfRule>
  </conditionalFormatting>
  <conditionalFormatting sqref="U8">
    <cfRule type="containsBlanks" dxfId="118" priority="120">
      <formula>LEN(TRIM(U8))=0</formula>
    </cfRule>
  </conditionalFormatting>
  <conditionalFormatting sqref="J11">
    <cfRule type="containsBlanks" dxfId="117" priority="119">
      <formula>LEN(TRIM(J11))=0</formula>
    </cfRule>
  </conditionalFormatting>
  <conditionalFormatting sqref="J9">
    <cfRule type="cellIs" dxfId="116" priority="117" operator="equal">
      <formula>"▼選択"</formula>
    </cfRule>
  </conditionalFormatting>
  <conditionalFormatting sqref="G11:H11">
    <cfRule type="cellIs" dxfId="115" priority="116" operator="equal">
      <formula>"▼選択"</formula>
    </cfRule>
  </conditionalFormatting>
  <conditionalFormatting sqref="X5:AA5">
    <cfRule type="containsBlanks" dxfId="114" priority="113">
      <formula>LEN(TRIM(X5))=0</formula>
    </cfRule>
  </conditionalFormatting>
  <conditionalFormatting sqref="N8">
    <cfRule type="containsBlanks" dxfId="113" priority="115">
      <formula>LEN(TRIM(N8))=0</formula>
    </cfRule>
  </conditionalFormatting>
  <conditionalFormatting sqref="L5">
    <cfRule type="containsBlanks" dxfId="112" priority="114">
      <formula>LEN(TRIM(L5))=0</formula>
    </cfRule>
  </conditionalFormatting>
  <conditionalFormatting sqref="F98:G98 F99 B99:D99 H99 J98:K98 K99:L99 N99 P99 O101 M101 J101:K101 J103:K103 M103 O103 W101:AD101 W103:AD103">
    <cfRule type="cellIs" dxfId="111" priority="112" operator="equal">
      <formula>""</formula>
    </cfRule>
  </conditionalFormatting>
  <conditionalFormatting sqref="B31">
    <cfRule type="containsText" dxfId="110" priority="111" operator="containsText" text="▼認定先分野選択">
      <formula>NOT(ISERROR(SEARCH("▼認定先分野選択",B31)))</formula>
    </cfRule>
  </conditionalFormatting>
  <conditionalFormatting sqref="S7">
    <cfRule type="containsBlanks" dxfId="109" priority="98">
      <formula>LEN(TRIM(S7))=0</formula>
    </cfRule>
  </conditionalFormatting>
  <conditionalFormatting sqref="H58">
    <cfRule type="containsBlanks" dxfId="108" priority="60">
      <formula>LEN(TRIM(H58))=0</formula>
    </cfRule>
  </conditionalFormatting>
  <conditionalFormatting sqref="H80">
    <cfRule type="containsBlanks" dxfId="107" priority="34">
      <formula>LEN(TRIM(H80))=0</formula>
    </cfRule>
  </conditionalFormatting>
  <conditionalFormatting sqref="B81">
    <cfRule type="containsText" dxfId="106" priority="33" operator="containsText" text="▼認定先分野選択">
      <formula>NOT(ISERROR(SEARCH("▼認定先分野選択",B81)))</formula>
    </cfRule>
  </conditionalFormatting>
  <conditionalFormatting sqref="Y30">
    <cfRule type="containsBlanks" dxfId="105" priority="110">
      <formula>LEN(TRIM(Y30))=0</formula>
    </cfRule>
  </conditionalFormatting>
  <conditionalFormatting sqref="AD30">
    <cfRule type="containsBlanks" dxfId="104" priority="109">
      <formula>LEN(TRIM(AD30))=0</formula>
    </cfRule>
  </conditionalFormatting>
  <conditionalFormatting sqref="AA32">
    <cfRule type="containsBlanks" dxfId="103" priority="108">
      <formula>LEN(TRIM(AA32))=0</formula>
    </cfRule>
  </conditionalFormatting>
  <conditionalFormatting sqref="H65">
    <cfRule type="containsText" dxfId="102" priority="95" operator="containsText" text="▼認定先分野選択">
      <formula>NOT(ISERROR(SEARCH("▼認定先分野選択",H65)))</formula>
    </cfRule>
  </conditionalFormatting>
  <conditionalFormatting sqref="H31">
    <cfRule type="containsText" dxfId="101" priority="107" operator="containsText" text="▼認定先分野選択">
      <formula>NOT(ISERROR(SEARCH("▼認定先分野選択",H31)))</formula>
    </cfRule>
  </conditionalFormatting>
  <conditionalFormatting sqref="Z2">
    <cfRule type="containsBlanks" dxfId="100" priority="106">
      <formula>LEN(TRIM(Z2))=0</formula>
    </cfRule>
  </conditionalFormatting>
  <conditionalFormatting sqref="AB2">
    <cfRule type="containsBlanks" dxfId="99" priority="105">
      <formula>LEN(TRIM(AB2))=0</formula>
    </cfRule>
  </conditionalFormatting>
  <conditionalFormatting sqref="Y2">
    <cfRule type="containsBlanks" dxfId="98" priority="104">
      <formula>LEN(TRIM(Y2))=0</formula>
    </cfRule>
  </conditionalFormatting>
  <conditionalFormatting sqref="AA2">
    <cfRule type="containsBlanks" dxfId="97" priority="103">
      <formula>LEN(TRIM(AA2))=0</formula>
    </cfRule>
  </conditionalFormatting>
  <conditionalFormatting sqref="H76">
    <cfRule type="containsBlanks" dxfId="96" priority="40">
      <formula>LEN(TRIM(H76))=0</formula>
    </cfRule>
  </conditionalFormatting>
  <conditionalFormatting sqref="B77">
    <cfRule type="containsText" dxfId="95" priority="39" operator="containsText" text="▼認定先分野選択">
      <formula>NOT(ISERROR(SEARCH("▼認定先分野選択",B77)))</formula>
    </cfRule>
  </conditionalFormatting>
  <conditionalFormatting sqref="H35">
    <cfRule type="containsText" dxfId="94" priority="86" operator="containsText" text="▼認定先分野選択">
      <formula>NOT(ISERROR(SEARCH("▼認定先分野選択",H35)))</formula>
    </cfRule>
  </conditionalFormatting>
  <conditionalFormatting sqref="H38">
    <cfRule type="containsBlanks" dxfId="93" priority="85">
      <formula>LEN(TRIM(H38))=0</formula>
    </cfRule>
  </conditionalFormatting>
  <conditionalFormatting sqref="Y38">
    <cfRule type="containsBlanks" dxfId="92" priority="83">
      <formula>LEN(TRIM(Y38))=0</formula>
    </cfRule>
  </conditionalFormatting>
  <conditionalFormatting sqref="S5">
    <cfRule type="containsBlanks" dxfId="91" priority="102">
      <formula>LEN(TRIM(S5))=0</formula>
    </cfRule>
  </conditionalFormatting>
  <conditionalFormatting sqref="S5:U5">
    <cfRule type="cellIs" dxfId="90" priority="101" operator="equal">
      <formula>"▼選択"</formula>
    </cfRule>
  </conditionalFormatting>
  <conditionalFormatting sqref="Z8">
    <cfRule type="cellIs" dxfId="89" priority="100" operator="equal">
      <formula>"▼選択"</formula>
    </cfRule>
  </conditionalFormatting>
  <conditionalFormatting sqref="AB10">
    <cfRule type="containsBlanks" dxfId="88" priority="99">
      <formula>LEN(TRIM(AB10))=0</formula>
    </cfRule>
  </conditionalFormatting>
  <conditionalFormatting sqref="Y54">
    <cfRule type="containsBlanks" dxfId="87" priority="63">
      <formula>LEN(TRIM(Y54))=0</formula>
    </cfRule>
  </conditionalFormatting>
  <conditionalFormatting sqref="H66">
    <cfRule type="containsBlanks" dxfId="86" priority="94">
      <formula>LEN(TRIM(H66))=0</formula>
    </cfRule>
  </conditionalFormatting>
  <conditionalFormatting sqref="H81">
    <cfRule type="containsText" dxfId="85" priority="32" operator="containsText" text="▼認定先分野選択">
      <formula>NOT(ISERROR(SEARCH("▼認定先分野選択",H81)))</formula>
    </cfRule>
  </conditionalFormatting>
  <conditionalFormatting sqref="H64">
    <cfRule type="containsBlanks" dxfId="84" priority="97">
      <formula>LEN(TRIM(H64))=0</formula>
    </cfRule>
  </conditionalFormatting>
  <conditionalFormatting sqref="B65">
    <cfRule type="containsText" dxfId="83" priority="96" operator="containsText" text="▼認定先分野選択">
      <formula>NOT(ISERROR(SEARCH("▼認定先分野選択",B65)))</formula>
    </cfRule>
  </conditionalFormatting>
  <conditionalFormatting sqref="AD58">
    <cfRule type="containsBlanks" dxfId="82" priority="57">
      <formula>LEN(TRIM(AD58))=0</formula>
    </cfRule>
  </conditionalFormatting>
  <conditionalFormatting sqref="AC93 AC89 AC85 AC81 AC77 AC73">
    <cfRule type="containsBlanks" dxfId="81" priority="4">
      <formula>LEN(TRIM(AC73))=0</formula>
    </cfRule>
  </conditionalFormatting>
  <conditionalFormatting sqref="AE65">
    <cfRule type="containsBlanks" dxfId="80" priority="53">
      <formula>LEN(TRIM(AE65))=0</formula>
    </cfRule>
  </conditionalFormatting>
  <conditionalFormatting sqref="AA60 AA56 AA52 AA48 AA44 AA40">
    <cfRule type="containsBlanks" dxfId="79" priority="1">
      <formula>LEN(TRIM(AA40))=0</formula>
    </cfRule>
  </conditionalFormatting>
  <conditionalFormatting sqref="Y64">
    <cfRule type="containsBlanks" dxfId="78" priority="93">
      <formula>LEN(TRIM(Y64))=0</formula>
    </cfRule>
  </conditionalFormatting>
  <conditionalFormatting sqref="AD64">
    <cfRule type="containsBlanks" dxfId="77" priority="92">
      <formula>LEN(TRIM(AD64))=0</formula>
    </cfRule>
  </conditionalFormatting>
  <conditionalFormatting sqref="AA66">
    <cfRule type="containsBlanks" dxfId="76" priority="91">
      <formula>LEN(TRIM(AA66))=0</formula>
    </cfRule>
  </conditionalFormatting>
  <conditionalFormatting sqref="H34">
    <cfRule type="containsBlanks" dxfId="75" priority="90">
      <formula>LEN(TRIM(H34))=0</formula>
    </cfRule>
  </conditionalFormatting>
  <conditionalFormatting sqref="B35">
    <cfRule type="containsText" dxfId="74" priority="89" operator="containsText" text="▼認定先分野選択">
      <formula>NOT(ISERROR(SEARCH("▼認定先分野選択",B35)))</formula>
    </cfRule>
  </conditionalFormatting>
  <conditionalFormatting sqref="Y34">
    <cfRule type="containsBlanks" dxfId="73" priority="88">
      <formula>LEN(TRIM(Y34))=0</formula>
    </cfRule>
  </conditionalFormatting>
  <conditionalFormatting sqref="AD34">
    <cfRule type="containsBlanks" dxfId="72" priority="87">
      <formula>LEN(TRIM(AD34))=0</formula>
    </cfRule>
  </conditionalFormatting>
  <conditionalFormatting sqref="B39">
    <cfRule type="containsText" dxfId="71" priority="84" operator="containsText" text="▼認定先分野選択">
      <formula>NOT(ISERROR(SEARCH("▼認定先分野選択",B39)))</formula>
    </cfRule>
  </conditionalFormatting>
  <conditionalFormatting sqref="H86">
    <cfRule type="containsBlanks" dxfId="70" priority="25">
      <formula>LEN(TRIM(H86))=0</formula>
    </cfRule>
  </conditionalFormatting>
  <conditionalFormatting sqref="AD38">
    <cfRule type="containsBlanks" dxfId="69" priority="82">
      <formula>LEN(TRIM(AD38))=0</formula>
    </cfRule>
  </conditionalFormatting>
  <conditionalFormatting sqref="H39">
    <cfRule type="containsText" dxfId="68" priority="81" operator="containsText" text="▼認定先分野選択">
      <formula>NOT(ISERROR(SEARCH("▼認定先分野選択",H39)))</formula>
    </cfRule>
  </conditionalFormatting>
  <conditionalFormatting sqref="H42">
    <cfRule type="containsBlanks" dxfId="67" priority="80">
      <formula>LEN(TRIM(H42))=0</formula>
    </cfRule>
  </conditionalFormatting>
  <conditionalFormatting sqref="B43">
    <cfRule type="containsText" dxfId="66" priority="79" operator="containsText" text="▼認定先分野選択">
      <formula>NOT(ISERROR(SEARCH("▼認定先分野選択",B43)))</formula>
    </cfRule>
  </conditionalFormatting>
  <conditionalFormatting sqref="Y42">
    <cfRule type="containsBlanks" dxfId="65" priority="78">
      <formula>LEN(TRIM(Y42))=0</formula>
    </cfRule>
  </conditionalFormatting>
  <conditionalFormatting sqref="AD42">
    <cfRule type="containsBlanks" dxfId="64" priority="77">
      <formula>LEN(TRIM(AD42))=0</formula>
    </cfRule>
  </conditionalFormatting>
  <conditionalFormatting sqref="H43">
    <cfRule type="containsText" dxfId="63" priority="76" operator="containsText" text="▼認定先分野選択">
      <formula>NOT(ISERROR(SEARCH("▼認定先分野選択",H43)))</formula>
    </cfRule>
  </conditionalFormatting>
  <conditionalFormatting sqref="H46">
    <cfRule type="containsBlanks" dxfId="62" priority="75">
      <formula>LEN(TRIM(H46))=0</formula>
    </cfRule>
  </conditionalFormatting>
  <conditionalFormatting sqref="B47">
    <cfRule type="containsText" dxfId="61" priority="74" operator="containsText" text="▼認定先分野選択">
      <formula>NOT(ISERROR(SEARCH("▼認定先分野選択",B47)))</formula>
    </cfRule>
  </conditionalFormatting>
  <conditionalFormatting sqref="Y46">
    <cfRule type="containsBlanks" dxfId="60" priority="73">
      <formula>LEN(TRIM(Y46))=0</formula>
    </cfRule>
  </conditionalFormatting>
  <conditionalFormatting sqref="AD46">
    <cfRule type="containsBlanks" dxfId="59" priority="72">
      <formula>LEN(TRIM(AD46))=0</formula>
    </cfRule>
  </conditionalFormatting>
  <conditionalFormatting sqref="H47">
    <cfRule type="containsText" dxfId="58" priority="71" operator="containsText" text="▼認定先分野選択">
      <formula>NOT(ISERROR(SEARCH("▼認定先分野選択",H47)))</formula>
    </cfRule>
  </conditionalFormatting>
  <conditionalFormatting sqref="H50">
    <cfRule type="containsBlanks" dxfId="57" priority="70">
      <formula>LEN(TRIM(H50))=0</formula>
    </cfRule>
  </conditionalFormatting>
  <conditionalFormatting sqref="B51">
    <cfRule type="containsText" dxfId="56" priority="69" operator="containsText" text="▼認定先分野選択">
      <formula>NOT(ISERROR(SEARCH("▼認定先分野選択",B51)))</formula>
    </cfRule>
  </conditionalFormatting>
  <conditionalFormatting sqref="Y50">
    <cfRule type="containsBlanks" dxfId="55" priority="68">
      <formula>LEN(TRIM(Y50))=0</formula>
    </cfRule>
  </conditionalFormatting>
  <conditionalFormatting sqref="AD50">
    <cfRule type="containsBlanks" dxfId="54" priority="67">
      <formula>LEN(TRIM(AD50))=0</formula>
    </cfRule>
  </conditionalFormatting>
  <conditionalFormatting sqref="H51">
    <cfRule type="containsText" dxfId="53" priority="66" operator="containsText" text="▼認定先分野選択">
      <formula>NOT(ISERROR(SEARCH("▼認定先分野選択",H51)))</formula>
    </cfRule>
  </conditionalFormatting>
  <conditionalFormatting sqref="H54">
    <cfRule type="containsBlanks" dxfId="52" priority="65">
      <formula>LEN(TRIM(H54))=0</formula>
    </cfRule>
  </conditionalFormatting>
  <conditionalFormatting sqref="B55">
    <cfRule type="containsText" dxfId="51" priority="64" operator="containsText" text="▼認定先分野選択">
      <formula>NOT(ISERROR(SEARCH("▼認定先分野選択",B55)))</formula>
    </cfRule>
  </conditionalFormatting>
  <conditionalFormatting sqref="AD54">
    <cfRule type="containsBlanks" dxfId="50" priority="62">
      <formula>LEN(TRIM(AD54))=0</formula>
    </cfRule>
  </conditionalFormatting>
  <conditionalFormatting sqref="H55">
    <cfRule type="containsText" dxfId="49" priority="61" operator="containsText" text="▼認定先分野選択">
      <formula>NOT(ISERROR(SEARCH("▼認定先分野選択",H55)))</formula>
    </cfRule>
  </conditionalFormatting>
  <conditionalFormatting sqref="B59">
    <cfRule type="containsText" dxfId="48" priority="59" operator="containsText" text="▼認定先分野選択">
      <formula>NOT(ISERROR(SEARCH("▼認定先分野選択",B59)))</formula>
    </cfRule>
  </conditionalFormatting>
  <conditionalFormatting sqref="Y58">
    <cfRule type="containsBlanks" dxfId="47" priority="58">
      <formula>LEN(TRIM(Y58))=0</formula>
    </cfRule>
  </conditionalFormatting>
  <conditionalFormatting sqref="AA94 AA90 AA86 AA82 AA78 AA74">
    <cfRule type="containsBlanks" dxfId="46" priority="6">
      <formula>LEN(TRIM(AA74))=0</formula>
    </cfRule>
  </conditionalFormatting>
  <conditionalFormatting sqref="AA93 AA89 AA85 AA81 AA77 AA73">
    <cfRule type="containsBlanks" dxfId="45" priority="5">
      <formula>LEN(TRIM(AA73))=0</formula>
    </cfRule>
  </conditionalFormatting>
  <conditionalFormatting sqref="H59">
    <cfRule type="containsText" dxfId="44" priority="56" operator="containsText" text="▼認定先分野選択">
      <formula>NOT(ISERROR(SEARCH("▼認定先分野選択",H59)))</formula>
    </cfRule>
  </conditionalFormatting>
  <conditionalFormatting sqref="AA65">
    <cfRule type="containsBlanks" dxfId="43" priority="55">
      <formula>LEN(TRIM(AA65))=0</formula>
    </cfRule>
  </conditionalFormatting>
  <conditionalFormatting sqref="AC65">
    <cfRule type="containsBlanks" dxfId="42" priority="54">
      <formula>LEN(TRIM(AC65))=0</formula>
    </cfRule>
  </conditionalFormatting>
  <conditionalFormatting sqref="H69">
    <cfRule type="containsText" dxfId="41" priority="50" operator="containsText" text="▼認定先分野選択">
      <formula>NOT(ISERROR(SEARCH("▼認定先分野選択",H69)))</formula>
    </cfRule>
  </conditionalFormatting>
  <conditionalFormatting sqref="H70">
    <cfRule type="containsBlanks" dxfId="40" priority="49">
      <formula>LEN(TRIM(H70))=0</formula>
    </cfRule>
  </conditionalFormatting>
  <conditionalFormatting sqref="H68">
    <cfRule type="containsBlanks" dxfId="39" priority="52">
      <formula>LEN(TRIM(H68))=0</formula>
    </cfRule>
  </conditionalFormatting>
  <conditionalFormatting sqref="B69">
    <cfRule type="containsText" dxfId="38" priority="51" operator="containsText" text="▼認定先分野選択">
      <formula>NOT(ISERROR(SEARCH("▼認定先分野選択",B69)))</formula>
    </cfRule>
  </conditionalFormatting>
  <conditionalFormatting sqref="Y68">
    <cfRule type="containsBlanks" dxfId="37" priority="48">
      <formula>LEN(TRIM(Y68))=0</formula>
    </cfRule>
  </conditionalFormatting>
  <conditionalFormatting sqref="AD68">
    <cfRule type="containsBlanks" dxfId="36" priority="47">
      <formula>LEN(TRIM(AD68))=0</formula>
    </cfRule>
  </conditionalFormatting>
  <conditionalFormatting sqref="H73">
    <cfRule type="containsText" dxfId="35" priority="44" operator="containsText" text="▼認定先分野選択">
      <formula>NOT(ISERROR(SEARCH("▼認定先分野選択",H73)))</formula>
    </cfRule>
  </conditionalFormatting>
  <conditionalFormatting sqref="H74">
    <cfRule type="containsBlanks" dxfId="34" priority="43">
      <formula>LEN(TRIM(H74))=0</formula>
    </cfRule>
  </conditionalFormatting>
  <conditionalFormatting sqref="H72">
    <cfRule type="containsBlanks" dxfId="33" priority="46">
      <formula>LEN(TRIM(H72))=0</formula>
    </cfRule>
  </conditionalFormatting>
  <conditionalFormatting sqref="B73">
    <cfRule type="containsText" dxfId="32" priority="45" operator="containsText" text="▼認定先分野選択">
      <formula>NOT(ISERROR(SEARCH("▼認定先分野選択",B73)))</formula>
    </cfRule>
  </conditionalFormatting>
  <conditionalFormatting sqref="AD76">
    <cfRule type="containsBlanks" dxfId="31" priority="35">
      <formula>LEN(TRIM(AD76))=0</formula>
    </cfRule>
  </conditionalFormatting>
  <conditionalFormatting sqref="Y72">
    <cfRule type="containsBlanks" dxfId="30" priority="42">
      <formula>LEN(TRIM(Y72))=0</formula>
    </cfRule>
  </conditionalFormatting>
  <conditionalFormatting sqref="AD72">
    <cfRule type="containsBlanks" dxfId="29" priority="41">
      <formula>LEN(TRIM(AD72))=0</formula>
    </cfRule>
  </conditionalFormatting>
  <conditionalFormatting sqref="H78">
    <cfRule type="containsBlanks" dxfId="28" priority="37">
      <formula>LEN(TRIM(H78))=0</formula>
    </cfRule>
  </conditionalFormatting>
  <conditionalFormatting sqref="Y76">
    <cfRule type="containsBlanks" dxfId="27" priority="36">
      <formula>LEN(TRIM(Y76))=0</formula>
    </cfRule>
  </conditionalFormatting>
  <conditionalFormatting sqref="H77">
    <cfRule type="containsText" dxfId="26" priority="38" operator="containsText" text="▼認定先分野選択">
      <formula>NOT(ISERROR(SEARCH("▼認定先分野選択",H77)))</formula>
    </cfRule>
  </conditionalFormatting>
  <conditionalFormatting sqref="H82">
    <cfRule type="containsBlanks" dxfId="25" priority="31">
      <formula>LEN(TRIM(H82))=0</formula>
    </cfRule>
  </conditionalFormatting>
  <conditionalFormatting sqref="Y80">
    <cfRule type="containsBlanks" dxfId="24" priority="30">
      <formula>LEN(TRIM(Y80))=0</formula>
    </cfRule>
  </conditionalFormatting>
  <conditionalFormatting sqref="AD80">
    <cfRule type="containsBlanks" dxfId="23" priority="29">
      <formula>LEN(TRIM(AD80))=0</formula>
    </cfRule>
  </conditionalFormatting>
  <conditionalFormatting sqref="H84">
    <cfRule type="containsBlanks" dxfId="22" priority="28">
      <formula>LEN(TRIM(H84))=0</formula>
    </cfRule>
  </conditionalFormatting>
  <conditionalFormatting sqref="H85">
    <cfRule type="containsText" dxfId="21" priority="26" operator="containsText" text="▼認定先分野選択">
      <formula>NOT(ISERROR(SEARCH("▼認定先分野選択",H85)))</formula>
    </cfRule>
  </conditionalFormatting>
  <conditionalFormatting sqref="B85">
    <cfRule type="containsText" dxfId="20" priority="27" operator="containsText" text="▼認定先分野選択">
      <formula>NOT(ISERROR(SEARCH("▼認定先分野選択",B85)))</formula>
    </cfRule>
  </conditionalFormatting>
  <conditionalFormatting sqref="Y84">
    <cfRule type="containsBlanks" dxfId="19" priority="24">
      <formula>LEN(TRIM(Y84))=0</formula>
    </cfRule>
  </conditionalFormatting>
  <conditionalFormatting sqref="AD84">
    <cfRule type="containsBlanks" dxfId="18" priority="23">
      <formula>LEN(TRIM(AD84))=0</formula>
    </cfRule>
  </conditionalFormatting>
  <conditionalFormatting sqref="H88">
    <cfRule type="containsBlanks" dxfId="17" priority="22">
      <formula>LEN(TRIM(H88))=0</formula>
    </cfRule>
  </conditionalFormatting>
  <conditionalFormatting sqref="H89">
    <cfRule type="containsText" dxfId="16" priority="20" operator="containsText" text="▼認定先分野選択">
      <formula>NOT(ISERROR(SEARCH("▼認定先分野選択",H89)))</formula>
    </cfRule>
  </conditionalFormatting>
  <conditionalFormatting sqref="H90">
    <cfRule type="containsBlanks" dxfId="15" priority="19">
      <formula>LEN(TRIM(H90))=0</formula>
    </cfRule>
  </conditionalFormatting>
  <conditionalFormatting sqref="B89">
    <cfRule type="containsText" dxfId="14" priority="21" operator="containsText" text="▼認定先分野選択">
      <formula>NOT(ISERROR(SEARCH("▼認定先分野選択",B89)))</formula>
    </cfRule>
  </conditionalFormatting>
  <conditionalFormatting sqref="Y88">
    <cfRule type="containsBlanks" dxfId="13" priority="18">
      <formula>LEN(TRIM(Y88))=0</formula>
    </cfRule>
  </conditionalFormatting>
  <conditionalFormatting sqref="AD88">
    <cfRule type="containsBlanks" dxfId="12" priority="17">
      <formula>LEN(TRIM(AD88))=0</formula>
    </cfRule>
  </conditionalFormatting>
  <conditionalFormatting sqref="H92">
    <cfRule type="containsBlanks" dxfId="11" priority="16">
      <formula>LEN(TRIM(H92))=0</formula>
    </cfRule>
  </conditionalFormatting>
  <conditionalFormatting sqref="H93">
    <cfRule type="containsText" dxfId="10" priority="14" operator="containsText" text="▼認定先分野選択">
      <formula>NOT(ISERROR(SEARCH("▼認定先分野選択",H93)))</formula>
    </cfRule>
  </conditionalFormatting>
  <conditionalFormatting sqref="H94">
    <cfRule type="containsBlanks" dxfId="9" priority="13">
      <formula>LEN(TRIM(H94))=0</formula>
    </cfRule>
  </conditionalFormatting>
  <conditionalFormatting sqref="B93">
    <cfRule type="containsText" dxfId="8" priority="15" operator="containsText" text="▼認定先分野選択">
      <formula>NOT(ISERROR(SEARCH("▼認定先分野選択",B93)))</formula>
    </cfRule>
  </conditionalFormatting>
  <conditionalFormatting sqref="AA69">
    <cfRule type="containsBlanks" dxfId="7" priority="9">
      <formula>LEN(TRIM(AA69))=0</formula>
    </cfRule>
  </conditionalFormatting>
  <conditionalFormatting sqref="Y92">
    <cfRule type="containsBlanks" dxfId="6" priority="12">
      <formula>LEN(TRIM(Y92))=0</formula>
    </cfRule>
  </conditionalFormatting>
  <conditionalFormatting sqref="AD92">
    <cfRule type="containsBlanks" dxfId="5" priority="11">
      <formula>LEN(TRIM(AD92))=0</formula>
    </cfRule>
  </conditionalFormatting>
  <conditionalFormatting sqref="AA70">
    <cfRule type="containsBlanks" dxfId="4" priority="10">
      <formula>LEN(TRIM(AA70))=0</formula>
    </cfRule>
  </conditionalFormatting>
  <conditionalFormatting sqref="AE69">
    <cfRule type="containsBlanks" dxfId="3" priority="7">
      <formula>LEN(TRIM(AE69))=0</formula>
    </cfRule>
  </conditionalFormatting>
  <conditionalFormatting sqref="AC69">
    <cfRule type="containsBlanks" dxfId="2" priority="8">
      <formula>LEN(TRIM(AC69))=0</formula>
    </cfRule>
  </conditionalFormatting>
  <conditionalFormatting sqref="AE93 AE89 AE85 AE81 AE77 AE73">
    <cfRule type="containsBlanks" dxfId="1" priority="3">
      <formula>LEN(TRIM(AE73))=0</formula>
    </cfRule>
  </conditionalFormatting>
  <conditionalFormatting sqref="AA36">
    <cfRule type="containsBlanks" dxfId="0" priority="2">
      <formula>LEN(TRIM(AA36))=0</formula>
    </cfRule>
  </conditionalFormatting>
  <hyperlinks>
    <hyperlink ref="F24" r:id="rId1" xr:uid="{4E780C89-4CBC-4410-B3ED-DEFA5115F45A}"/>
  </hyperlinks>
  <pageMargins left="0.45" right="0.39370078740157483" top="0.35433070866141736" bottom="0.35433070866141736" header="0.31496062992125984" footer="0.31496062992125984"/>
  <pageSetup paperSize="9" fitToHeight="0" orientation="portrait" r:id="rId2"/>
  <rowBreaks count="1" manualBreakCount="1">
    <brk id="71" max="30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5F9B972-6638-4BD4-9607-0D3A2A00351E}">
          <x14:formula1>
            <xm:f>ドロップダウンリスト!$L$1:$L$6</xm:f>
          </x14:formula1>
          <xm:sqref>H89 H65 H69 H73 H77 H81 H85 H93</xm:sqref>
        </x14:dataValidation>
        <x14:dataValidation type="list" allowBlank="1" showInputMessage="1" showErrorMessage="1" xr:uid="{9EE8DBDC-5F21-4BE4-8CE5-FA85CCD39FE6}">
          <x14:formula1>
            <xm:f>ドロップダウンリスト!$F$1:$F$15</xm:f>
          </x14:formula1>
          <xm:sqref>H31 H55 H51 H35 H39 H43 H47 H59</xm:sqref>
        </x14:dataValidation>
        <x14:dataValidation type="list" allowBlank="1" showInputMessage="1" showErrorMessage="1" xr:uid="{5587A7EF-1934-4EC9-97C2-A7FB2ADE1924}">
          <x14:formula1>
            <xm:f>ドロップダウンリスト!$C$1:$C$3</xm:f>
          </x14:formula1>
          <xm:sqref>J9</xm:sqref>
        </x14:dataValidation>
        <x14:dataValidation type="list" allowBlank="1" showInputMessage="1" showErrorMessage="1" xr:uid="{F4F3C7C9-3E25-435D-81A4-CBD836507127}">
          <x14:formula1>
            <xm:f>ドロップダウンリスト!$A$1:$A$3</xm:f>
          </x14:formula1>
          <xm:sqref>G10:H12</xm:sqref>
        </x14:dataValidation>
        <x14:dataValidation type="list" allowBlank="1" showInputMessage="1" showErrorMessage="1" xr:uid="{8AEEE5E1-474A-4EA1-A4C1-CFF3B7278F44}">
          <x14:formula1>
            <xm:f>ドロップダウンリスト!$E$1:$E$3</xm:f>
          </x14:formula1>
          <xm:sqref>S5</xm:sqref>
        </x14:dataValidation>
        <x14:dataValidation type="list" allowBlank="1" showInputMessage="1" showErrorMessage="1" xr:uid="{795175FD-2B84-4936-B454-CF0D0961F087}">
          <x14:formula1>
            <xm:f>ドロップダウンリスト!$B$1:$B$4</xm:f>
          </x14:formula1>
          <xm:sqref>Z8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"/>
  <sheetViews>
    <sheetView topLeftCell="B1" workbookViewId="0">
      <selection activeCell="L4" sqref="L4"/>
    </sheetView>
  </sheetViews>
  <sheetFormatPr defaultColWidth="9.140625" defaultRowHeight="13.5"/>
  <cols>
    <col min="1" max="1" width="9.140625" style="35"/>
    <col min="2" max="2" width="15" style="35" bestFit="1" customWidth="1"/>
    <col min="3" max="3" width="11.42578125" style="35" bestFit="1" customWidth="1"/>
    <col min="4" max="4" width="20" style="35" bestFit="1" customWidth="1"/>
    <col min="5" max="5" width="8" style="35" bestFit="1" customWidth="1"/>
    <col min="6" max="6" width="50.85546875" style="35" bestFit="1" customWidth="1"/>
    <col min="7" max="7" width="27" style="35" bestFit="1" customWidth="1"/>
    <col min="8" max="10" width="3.7109375" style="35" bestFit="1" customWidth="1"/>
    <col min="11" max="11" width="9.140625" style="35"/>
    <col min="12" max="12" width="20" style="35" bestFit="1" customWidth="1"/>
    <col min="13" max="16384" width="9.140625" style="35"/>
  </cols>
  <sheetData>
    <row r="1" spans="1:12">
      <c r="A1" s="35" t="s">
        <v>24</v>
      </c>
      <c r="B1" s="35" t="s">
        <v>24</v>
      </c>
      <c r="C1" s="35" t="s">
        <v>24</v>
      </c>
      <c r="D1" s="35" t="s">
        <v>24</v>
      </c>
      <c r="E1" s="35" t="s">
        <v>24</v>
      </c>
      <c r="F1" s="35" t="s">
        <v>156</v>
      </c>
      <c r="G1" s="35" t="s">
        <v>163</v>
      </c>
      <c r="L1" s="35" t="s">
        <v>156</v>
      </c>
    </row>
    <row r="2" spans="1:12">
      <c r="A2" s="35" t="s">
        <v>26</v>
      </c>
      <c r="B2" s="35" t="s">
        <v>106</v>
      </c>
      <c r="C2" s="35" t="s">
        <v>33</v>
      </c>
      <c r="D2" s="35" t="s">
        <v>43</v>
      </c>
      <c r="E2" s="35" t="s">
        <v>41</v>
      </c>
      <c r="F2" s="35" t="s">
        <v>132</v>
      </c>
      <c r="G2" s="35" t="s">
        <v>68</v>
      </c>
      <c r="H2" s="35" t="s">
        <v>143</v>
      </c>
      <c r="I2" s="35" t="s">
        <v>144</v>
      </c>
      <c r="J2" s="35" t="s">
        <v>145</v>
      </c>
      <c r="K2" s="35" t="s">
        <v>162</v>
      </c>
      <c r="L2" s="35" t="s">
        <v>233</v>
      </c>
    </row>
    <row r="3" spans="1:12">
      <c r="B3" s="35" t="s">
        <v>107</v>
      </c>
      <c r="C3" s="35" t="s">
        <v>34</v>
      </c>
      <c r="D3" s="35" t="s">
        <v>44</v>
      </c>
      <c r="E3" s="35" t="s">
        <v>67</v>
      </c>
      <c r="F3" s="35" t="s">
        <v>133</v>
      </c>
      <c r="G3" s="35" t="s">
        <v>68</v>
      </c>
      <c r="H3" s="35" t="s">
        <v>143</v>
      </c>
      <c r="I3" s="35" t="s">
        <v>144</v>
      </c>
      <c r="J3" s="35" t="s">
        <v>146</v>
      </c>
      <c r="K3" s="35" t="s">
        <v>162</v>
      </c>
      <c r="L3" s="35" t="s">
        <v>231</v>
      </c>
    </row>
    <row r="4" spans="1:12">
      <c r="B4" s="35" t="s">
        <v>27</v>
      </c>
      <c r="D4" s="35" t="s">
        <v>45</v>
      </c>
      <c r="F4" s="35" t="s">
        <v>134</v>
      </c>
      <c r="G4" s="35" t="s">
        <v>68</v>
      </c>
      <c r="H4" s="35" t="s">
        <v>143</v>
      </c>
      <c r="I4" s="35" t="s">
        <v>147</v>
      </c>
      <c r="J4" s="35" t="s">
        <v>145</v>
      </c>
      <c r="K4" s="35" t="s">
        <v>162</v>
      </c>
      <c r="L4" s="35" t="s">
        <v>232</v>
      </c>
    </row>
    <row r="5" spans="1:12">
      <c r="D5" s="35" t="s">
        <v>46</v>
      </c>
      <c r="F5" s="35" t="s">
        <v>135</v>
      </c>
      <c r="G5" s="35" t="s">
        <v>68</v>
      </c>
      <c r="H5" s="35" t="s">
        <v>143</v>
      </c>
      <c r="I5" s="35" t="s">
        <v>148</v>
      </c>
      <c r="J5" s="35" t="s">
        <v>145</v>
      </c>
      <c r="K5" s="35" t="s">
        <v>162</v>
      </c>
      <c r="L5" s="35" t="s">
        <v>235</v>
      </c>
    </row>
    <row r="6" spans="1:12">
      <c r="D6" s="35" t="s">
        <v>47</v>
      </c>
      <c r="F6" s="35" t="s">
        <v>136</v>
      </c>
      <c r="G6" s="35" t="s">
        <v>68</v>
      </c>
      <c r="H6" s="35" t="s">
        <v>143</v>
      </c>
      <c r="I6" s="35" t="s">
        <v>148</v>
      </c>
      <c r="J6" s="35" t="s">
        <v>146</v>
      </c>
      <c r="K6" s="35" t="s">
        <v>162</v>
      </c>
      <c r="L6" s="35" t="s">
        <v>234</v>
      </c>
    </row>
    <row r="7" spans="1:12">
      <c r="F7" s="35" t="s">
        <v>137</v>
      </c>
      <c r="G7" s="35" t="s">
        <v>68</v>
      </c>
      <c r="H7" s="35" t="s">
        <v>143</v>
      </c>
      <c r="I7" s="35" t="s">
        <v>148</v>
      </c>
      <c r="J7" s="35" t="s">
        <v>149</v>
      </c>
      <c r="K7" s="35" t="s">
        <v>162</v>
      </c>
    </row>
    <row r="8" spans="1:12">
      <c r="F8" s="35" t="s">
        <v>129</v>
      </c>
      <c r="G8" s="2" t="s">
        <v>69</v>
      </c>
      <c r="H8" s="35" t="s">
        <v>150</v>
      </c>
      <c r="I8" s="35" t="s">
        <v>144</v>
      </c>
      <c r="J8" s="35" t="s">
        <v>145</v>
      </c>
      <c r="K8" s="35" t="s">
        <v>176</v>
      </c>
    </row>
    <row r="9" spans="1:12">
      <c r="F9" s="35" t="s">
        <v>130</v>
      </c>
      <c r="G9" s="2" t="s">
        <v>69</v>
      </c>
      <c r="H9" s="35" t="s">
        <v>150</v>
      </c>
      <c r="I9" s="35" t="s">
        <v>151</v>
      </c>
      <c r="J9" s="35" t="s">
        <v>145</v>
      </c>
      <c r="K9" s="35" t="s">
        <v>176</v>
      </c>
    </row>
    <row r="10" spans="1:12">
      <c r="F10" s="35" t="s">
        <v>131</v>
      </c>
      <c r="G10" s="2" t="s">
        <v>69</v>
      </c>
      <c r="H10" s="35" t="s">
        <v>150</v>
      </c>
      <c r="I10" s="35" t="s">
        <v>152</v>
      </c>
      <c r="J10" s="35" t="s">
        <v>145</v>
      </c>
      <c r="K10" s="35" t="s">
        <v>176</v>
      </c>
    </row>
    <row r="11" spans="1:12">
      <c r="F11" s="35" t="s">
        <v>138</v>
      </c>
      <c r="G11" s="2" t="s">
        <v>70</v>
      </c>
      <c r="H11" s="35" t="s">
        <v>153</v>
      </c>
      <c r="I11" s="35" t="s">
        <v>151</v>
      </c>
      <c r="J11" s="35" t="s">
        <v>145</v>
      </c>
      <c r="K11" s="35" t="s">
        <v>177</v>
      </c>
    </row>
    <row r="12" spans="1:12">
      <c r="F12" s="35" t="s">
        <v>139</v>
      </c>
      <c r="G12" s="2" t="s">
        <v>70</v>
      </c>
      <c r="H12" s="35" t="s">
        <v>153</v>
      </c>
      <c r="I12" s="35" t="s">
        <v>154</v>
      </c>
      <c r="J12" s="35" t="s">
        <v>145</v>
      </c>
      <c r="K12" s="35" t="s">
        <v>177</v>
      </c>
    </row>
    <row r="13" spans="1:12">
      <c r="F13" s="35" t="s">
        <v>140</v>
      </c>
      <c r="G13" s="2" t="s">
        <v>70</v>
      </c>
      <c r="H13" s="35" t="s">
        <v>153</v>
      </c>
      <c r="I13" s="35" t="s">
        <v>155</v>
      </c>
      <c r="J13" s="35" t="s">
        <v>145</v>
      </c>
      <c r="K13" s="35" t="s">
        <v>177</v>
      </c>
    </row>
    <row r="14" spans="1:12">
      <c r="F14" s="35" t="s">
        <v>141</v>
      </c>
      <c r="G14" s="2" t="s">
        <v>70</v>
      </c>
      <c r="H14" s="35" t="s">
        <v>153</v>
      </c>
      <c r="I14" s="35" t="s">
        <v>155</v>
      </c>
      <c r="J14" s="35" t="s">
        <v>146</v>
      </c>
      <c r="K14" s="35" t="s">
        <v>177</v>
      </c>
    </row>
    <row r="15" spans="1:12">
      <c r="F15" s="35" t="s">
        <v>142</v>
      </c>
      <c r="G15" s="2" t="s">
        <v>70</v>
      </c>
      <c r="H15" s="35" t="s">
        <v>153</v>
      </c>
      <c r="I15" s="35" t="s">
        <v>153</v>
      </c>
      <c r="J15" s="35" t="s">
        <v>145</v>
      </c>
      <c r="K15" s="35" t="s">
        <v>177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■認定願</vt:lpstr>
      <vt:lpstr>■時間数一覧</vt:lpstr>
      <vt:lpstr>入力例</vt:lpstr>
      <vt:lpstr>会議資料イメージ</vt:lpstr>
      <vt:lpstr>ドロップダウンリスト</vt:lpstr>
      <vt:lpstr>■時間数一覧!Print_Area</vt:lpstr>
      <vt:lpstr>■認定願!Print_Area</vt:lpstr>
      <vt:lpstr>会議資料イメージ!Print_Area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2020-02-20T01:38:09Z</dcterms:modified>
</cp:coreProperties>
</file>